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_skoroszyt"/>
  <mc:AlternateContent xmlns:mc="http://schemas.openxmlformats.org/markup-compatibility/2006">
    <mc:Choice Requires="x15">
      <x15ac:absPath xmlns:x15ac="http://schemas.microsoft.com/office/spreadsheetml/2010/11/ac" url="Z:\GRUPA ROBOCZA\Grupa Robocza ds. KSOW\GR ds. KSOW_2020 rok\5. Uchwały 52_I infornacja półroczna i 53_zmiana PO 2020-2021_spotkanie GR KSOW_online\Uchwała nr 53_zmiana PO_2020-2021_zatwierdzona\"/>
    </mc:Choice>
  </mc:AlternateContent>
  <xr:revisionPtr revIDLastSave="0" documentId="13_ncr:1_{F93FFA01-D41D-41B9-9801-C5C1EB2D4FB4}" xr6:coauthVersionLast="45" xr6:coauthVersionMax="45" xr10:uidLastSave="{00000000-0000-0000-0000-000000000000}"/>
  <bookViews>
    <workbookView xWindow="-120" yWindow="-120" windowWidth="29040" windowHeight="15840"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MRiRW" sheetId="18" r:id="rId18"/>
    <sheet name="CDR (KSOW)" sheetId="20" r:id="rId19"/>
    <sheet name="CDR (SIR)" sheetId="37" r:id="rId20"/>
    <sheet name="Dolnośląski ODR" sheetId="38" r:id="rId21"/>
    <sheet name="Kujawsko-pomorski ODR" sheetId="39" r:id="rId22"/>
    <sheet name="Lubelski ODR" sheetId="40" r:id="rId23"/>
    <sheet name="Lubuski ODR" sheetId="41" r:id="rId24"/>
    <sheet name="Łódzki ODR" sheetId="42" r:id="rId25"/>
    <sheet name="Małopolski ODR" sheetId="43" r:id="rId26"/>
    <sheet name="Mazowiecki ODR" sheetId="44" r:id="rId27"/>
    <sheet name="Opolski ODR" sheetId="45" r:id="rId28"/>
    <sheet name="Podkarpacki ODR" sheetId="46" r:id="rId29"/>
    <sheet name="Podlaski ODR" sheetId="47" r:id="rId30"/>
    <sheet name="Pomorski ODR" sheetId="48" r:id="rId31"/>
    <sheet name="Śląski ODR" sheetId="49" r:id="rId32"/>
    <sheet name="Świętokrzyski ODR" sheetId="50" r:id="rId33"/>
    <sheet name="Warmińsko-mazurski ODR" sheetId="51" r:id="rId34"/>
    <sheet name="Wielkopolski ODR" sheetId="52" r:id="rId35"/>
    <sheet name="Zachodniopomorski ODR" sheetId="53" r:id="rId3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0" i="20" l="1"/>
  <c r="P30" i="53" l="1"/>
  <c r="C41" i="19" l="1"/>
  <c r="D41" i="19"/>
  <c r="O30" i="53"/>
  <c r="P35" i="52"/>
  <c r="O35" i="52"/>
  <c r="P48" i="51"/>
  <c r="O48" i="51"/>
  <c r="O41" i="50"/>
  <c r="M26" i="50"/>
  <c r="Q28" i="49"/>
  <c r="P28" i="49"/>
  <c r="O29" i="48"/>
  <c r="M9" i="48"/>
  <c r="P29" i="47"/>
  <c r="O29" i="47"/>
  <c r="M21" i="46"/>
  <c r="O21" i="46" s="1"/>
  <c r="O20" i="46"/>
  <c r="R10" i="46"/>
  <c r="R13" i="46" s="1"/>
  <c r="R20" i="46" s="1"/>
  <c r="Q10" i="46"/>
  <c r="Q13" i="46" s="1"/>
  <c r="Q20" i="46" s="1"/>
  <c r="M10" i="46"/>
  <c r="O10" i="46" s="1"/>
  <c r="O9" i="46"/>
  <c r="M8" i="46"/>
  <c r="O8" i="46" s="1"/>
  <c r="O7" i="46"/>
  <c r="O35" i="45"/>
  <c r="P41" i="44"/>
  <c r="O36" i="44"/>
  <c r="O35" i="44"/>
  <c r="O34" i="44"/>
  <c r="O30" i="44"/>
  <c r="O28" i="44"/>
  <c r="O27" i="44"/>
  <c r="O26" i="44"/>
  <c r="O25" i="44"/>
  <c r="O24" i="44"/>
  <c r="O23" i="44"/>
  <c r="O21" i="44"/>
  <c r="O18" i="44"/>
  <c r="O17" i="44"/>
  <c r="O16" i="44"/>
  <c r="O15" i="44"/>
  <c r="O14" i="44"/>
  <c r="O13" i="44"/>
  <c r="O12" i="44"/>
  <c r="O11" i="44"/>
  <c r="O10" i="44"/>
  <c r="O9" i="44"/>
  <c r="O7" i="44"/>
  <c r="O29" i="43"/>
  <c r="O21" i="42"/>
  <c r="O34" i="41"/>
  <c r="O45" i="40"/>
  <c r="O33" i="39"/>
  <c r="S8" i="39"/>
  <c r="O20" i="38"/>
  <c r="P106" i="37"/>
  <c r="O106" i="37"/>
  <c r="O41" i="44" l="1"/>
  <c r="O26" i="46"/>
  <c r="M14" i="18"/>
  <c r="O14" i="18" s="1"/>
  <c r="P11" i="18"/>
  <c r="O11" i="18"/>
  <c r="P10" i="18"/>
  <c r="O10" i="18"/>
  <c r="P36" i="18" l="1"/>
  <c r="O36" i="18"/>
  <c r="P100" i="20"/>
  <c r="O9" i="21" l="1"/>
  <c r="O25" i="21" s="1"/>
  <c r="M9" i="21"/>
  <c r="O19" i="23" l="1"/>
  <c r="M12" i="24" l="1"/>
  <c r="O12" i="24" s="1"/>
  <c r="M9" i="24"/>
  <c r="O9" i="24" s="1"/>
  <c r="O19" i="24" l="1"/>
  <c r="O11" i="28"/>
  <c r="O20" i="28" s="1"/>
  <c r="O15" i="30" l="1"/>
  <c r="O13" i="30"/>
  <c r="O22" i="30" l="1"/>
  <c r="O30" i="31"/>
  <c r="O16" i="35" l="1"/>
  <c r="P24" i="36" l="1"/>
  <c r="O14" i="25" l="1"/>
  <c r="O22" i="34" l="1"/>
  <c r="O12" i="33"/>
  <c r="O11" i="33"/>
  <c r="O10" i="33"/>
  <c r="O9" i="33"/>
  <c r="O8" i="33"/>
  <c r="O7" i="33"/>
  <c r="O16" i="29"/>
  <c r="O16" i="33" l="1"/>
  <c r="O36" i="27"/>
  <c r="O1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Iwona</author>
  </authors>
  <commentList>
    <comment ref="J10" authorId="0" shapeId="0" xr:uid="{00000000-0006-0000-1C00-000001000000}">
      <text>
        <r>
          <rPr>
            <b/>
            <sz val="9"/>
            <color indexed="81"/>
            <rFont val="Tahoma"/>
            <family val="2"/>
          </rPr>
          <t>Iwona:</t>
        </r>
        <r>
          <rPr>
            <sz val="9"/>
            <color indexed="81"/>
            <rFont val="Tahoma"/>
            <family val="2"/>
          </rPr>
          <t xml:space="preserve">
Grupę docelową każdy ODR wpisuje sam, w zależności od tego kto będzie wchodził w skład pilotażowego LPW. Ja wzięłam ten spis z "Projektu tworzenia lokalnych partnerstw do spraw wody (LPW)" opracowanego przez CDR i prezentowanego koordynatorom "wodnym" 9 czerwca br.</t>
        </r>
      </text>
    </comment>
  </commentList>
</comments>
</file>

<file path=xl/sharedStrings.xml><?xml version="1.0" encoding="utf-8"?>
<sst xmlns="http://schemas.openxmlformats.org/spreadsheetml/2006/main" count="5278" uniqueCount="2080">
  <si>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</si>
  <si>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</si>
  <si>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</si>
  <si>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</si>
  <si>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</si>
  <si>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</si>
  <si>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</si>
  <si>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</si>
  <si>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</si>
  <si>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</si>
  <si>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</si>
  <si>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</si>
  <si>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</si>
  <si>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</si>
  <si>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</si>
  <si>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</si>
  <si>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</si>
  <si>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</si>
  <si>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</si>
  <si>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</si>
  <si>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</si>
  <si>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</si>
  <si>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</si>
  <si>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</si>
  <si>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</si>
  <si>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</si>
  <si>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</si>
  <si>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</si>
  <si>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</si>
  <si>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</si>
  <si>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</si>
  <si>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</si>
  <si>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</si>
  <si>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</si>
  <si>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I-IV</t>
  </si>
  <si>
    <t>konferencja</t>
  </si>
  <si>
    <t>Operacje własne</t>
  </si>
  <si>
    <t>Liczba</t>
  </si>
  <si>
    <t>Kwota</t>
  </si>
  <si>
    <t>-</t>
  </si>
  <si>
    <t>Wyjazd studyjny</t>
  </si>
  <si>
    <t>20</t>
  </si>
  <si>
    <t>III-IV</t>
  </si>
  <si>
    <t>II-III</t>
  </si>
  <si>
    <t>Konferencja</t>
  </si>
  <si>
    <t>liczba uczestników</t>
  </si>
  <si>
    <t>I</t>
  </si>
  <si>
    <t>1</t>
  </si>
  <si>
    <t>seminarium</t>
  </si>
  <si>
    <t>III - IV</t>
  </si>
  <si>
    <t>III</t>
  </si>
  <si>
    <t>wyjazd studyjny</t>
  </si>
  <si>
    <t>II-IV</t>
  </si>
  <si>
    <t>II - IV</t>
  </si>
  <si>
    <t>40</t>
  </si>
  <si>
    <t>II</t>
  </si>
  <si>
    <t>I - IV</t>
  </si>
  <si>
    <t>szkolenie</t>
  </si>
  <si>
    <t>liczba wyjazdów studyjnych</t>
  </si>
  <si>
    <t>liczba uczestników wyjazdu studyjnego</t>
  </si>
  <si>
    <t>wystawa</t>
  </si>
  <si>
    <t>liczba uczestników wyjazdów studyjnych</t>
  </si>
  <si>
    <t>liczba konferencji</t>
  </si>
  <si>
    <t>liczba uczestników konferencji</t>
  </si>
  <si>
    <t>liczba szkoleń</t>
  </si>
  <si>
    <t xml:space="preserve">IV </t>
  </si>
  <si>
    <t xml:space="preserve">publikacja </t>
  </si>
  <si>
    <t>IV</t>
  </si>
  <si>
    <t>Konferencja, konkursy</t>
  </si>
  <si>
    <t>publikacja</t>
  </si>
  <si>
    <t>500</t>
  </si>
  <si>
    <t>200</t>
  </si>
  <si>
    <t>impreza plenerowa</t>
  </si>
  <si>
    <t>liczba imprez plenerowych</t>
  </si>
  <si>
    <t>spotkanie</t>
  </si>
  <si>
    <t xml:space="preserve">liczba uczestników </t>
  </si>
  <si>
    <t>konkurs</t>
  </si>
  <si>
    <t>I-III</t>
  </si>
  <si>
    <t>Konkurs</t>
  </si>
  <si>
    <t>liczba konkursów</t>
  </si>
  <si>
    <t>Publikacja</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</si>
  <si>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</si>
  <si>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</si>
  <si>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</si>
  <si>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</si>
  <si>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</si>
  <si>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</si>
  <si>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</si>
  <si>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</si>
  <si>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</si>
  <si>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</si>
  <si>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</si>
  <si>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</si>
  <si>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</si>
  <si>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</si>
  <si>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</si>
  <si>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</si>
  <si>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</si>
  <si>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</si>
  <si>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</si>
  <si>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 xml:space="preserve">Operacje własne jednostek wsparcia sieci z wyłączeniem działania 8 Plan komunikacyjny </t>
  </si>
  <si>
    <t>II, VI</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</si>
  <si>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</si>
  <si>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</si>
  <si>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</si>
  <si>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targi, wystawy, imprezy lokalne, regionalne, krajowe i międzynarodowe</t>
  </si>
  <si>
    <t xml:space="preserve">osoby zainteresowane żywnością regionalną, ekologiczną, rękodziełem </t>
  </si>
  <si>
    <t xml:space="preserve"> -</t>
  </si>
  <si>
    <t>Urząd Marszałkowski Województwa Dolnośląskiego</t>
  </si>
  <si>
    <t>Wybrzeże Słowackiego 12-14, 50-411 Wrocław</t>
  </si>
  <si>
    <t>liczba wystawców</t>
  </si>
  <si>
    <t>5</t>
  </si>
  <si>
    <t>przedstawiciele Kół Gospodyń Wiejskich</t>
  </si>
  <si>
    <t>I-II</t>
  </si>
  <si>
    <t>Targi Smaki Regionów w Poznaniu</t>
  </si>
  <si>
    <t>Prezentacja  Tradycyjnych Stołów Wigilijnych w Wałbrzychu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</si>
  <si>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będą uczestnikami prezentacji; promocja jakości życia na wsi lub promocja wsi jako miejsca do życia i rozwoju zawodowego;</t>
  </si>
  <si>
    <t>liczba upominków</t>
  </si>
  <si>
    <t>szkolenia/ seminaria/ inne formy szkoleniowe</t>
  </si>
  <si>
    <t>uczestnicy szkoleń/ seminariów/ innych form szkoleniowych</t>
  </si>
  <si>
    <t>II, III, VI</t>
  </si>
  <si>
    <t>Szkolenie z zakresu rozwoju przedsiębiorczości na obszarach wiejskich</t>
  </si>
  <si>
    <t xml:space="preserve"> powiększeniu wiedzy i kompetencji w zakresie nowych modeli organizacji  produkcji i sprzedaży rolniczej, m.in.. krótkie łańcuchy dostaw, rolniczy handel detaliczny, działalność marginalna, lokalna i ograniczona</t>
  </si>
  <si>
    <t>mieszkańcy obszarów wiejskich zainteresowani podniesieniem wiedzy i kompetencji w zakresie rozwoju przedsiębiorczości</t>
  </si>
  <si>
    <t>20-30</t>
  </si>
  <si>
    <t xml:space="preserve">Szkolenie specjalityczne dla LGD zwiazane z realizacją Lokalnych Strategii rozwoju  </t>
  </si>
  <si>
    <t xml:space="preserve"> powiększeniu wiedzy i kompetencji w zakresie: możliwości zastosowania OZE na obszarach wiejskich, zarządzanie wodami opadowymi, dobre przykłady inteligentnych wiosek (smart village)</t>
  </si>
  <si>
    <t>członkowie LGD</t>
  </si>
  <si>
    <t>I, III, VI</t>
  </si>
  <si>
    <t>Wyjazd studyjny dla członków ESRDK</t>
  </si>
  <si>
    <t>wymiana wiedzy i doświadczeń między członkamii ESRDK z różnych województw, zachęcenie potencjalnych członków ESRDK do współpracy i zrzeszania się</t>
  </si>
  <si>
    <t>członkowie ESRDK, osoby zainteresowane członkostwem w ESRDK</t>
  </si>
  <si>
    <t>uczestnicy konkursów</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</si>
  <si>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</si>
  <si>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</si>
  <si>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</si>
  <si>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przedstawiciele grup odnowy wsi, liderzy wiejscy, przedstawiciele samorządów gminnych</t>
  </si>
  <si>
    <t>liczba nagród finansowych</t>
  </si>
  <si>
    <t>15-25</t>
  </si>
  <si>
    <t>liczba upominków rzeczowych</t>
  </si>
  <si>
    <t>Konkurs "Wieś na weekend'2020"</t>
  </si>
  <si>
    <t>aktywizacja organizacji i instytucji do działania partnerskiego podczas organizacji lokalnych imprez, upowszechniających przykłady nowatorskich rozwiązań i promujących dobre praktyki zrealizowane w ramach priorytetów PROW 2014-2020.</t>
  </si>
  <si>
    <t>szt.</t>
  </si>
  <si>
    <t xml:space="preserve">instytucje i organizacje działające na terenach wiejskich </t>
  </si>
  <si>
    <t>Województwo Kujawsko-Pomorskie</t>
  </si>
  <si>
    <t>pl. Teatralny 2, 87-100 Toruń</t>
  </si>
  <si>
    <t>aktywizacja mieszkańców wsi na rzecz podejmowania inicjatyw w zakresie rozwoju obszarów wiejskich, wdrażanie lokalnych strategii rozwoju</t>
  </si>
  <si>
    <t>wizyta studyjna</t>
  </si>
  <si>
    <t>osoba</t>
  </si>
  <si>
    <t>członkowie lokalnych grup działania oraz przedstawiciele
instytucji i organizacji zaangażowanych w rozwój obszarów wiejskich</t>
  </si>
  <si>
    <t xml:space="preserve">Wizyta studyjna krajowa dla przedstawicieli lokalnych grup działania z kujawsko-pomorskiego </t>
  </si>
  <si>
    <t>Szkolenie dla pracowników biur lgd</t>
  </si>
  <si>
    <t>podniesienie kompetencji pracowników biur odpowiedzialnych za przeprowadzenie procedur związanych z wdrażaniem lokalnych strategii rozwoju</t>
  </si>
  <si>
    <t>pracownicy biur lokalnych grup działania oraz przedstawiciele
organów lgd</t>
  </si>
  <si>
    <t>Wymiana doświadczeń z przedstawicielami instytucji i organizacji w UE nt. projektów wspierających rozwój obszarów wiejskich</t>
  </si>
  <si>
    <t>poszerzenie wiedzy pracowników Urzędu Marszałkowskiego w Toruniu, zwiększenie udziału zainteresowanych stron, przedstawicieli partnerów KSOW  we wdrażaniu inicjatyw na rzecz rozwoju obszarów wiejskich</t>
  </si>
  <si>
    <t>wyjazd zagraniczny</t>
  </si>
  <si>
    <t>pracownicy Urzędu Marszałkowskiego w Toruniu, przedstawieciele partnerów KSOW z Woj. Kujawsko-Pomorskiego</t>
  </si>
  <si>
    <t xml:space="preserve">I-IV </t>
  </si>
  <si>
    <t>Technologie naturalne: Biologizacja rolnictwa</t>
  </si>
  <si>
    <t>popularyzacja działań i inicjatyw na rzecz zrównoważonego rozwoju oraz upowszechnianie innowacyjnych rozwiązań chroniących bioróżnorodność i środowisko naturalne</t>
  </si>
  <si>
    <t>cykl seminariów</t>
  </si>
  <si>
    <t>przedstawiciele związków rolników, organizacji rolniczych, izb branżowych, rolnicy, przestawiciele szkół rolniczych, studencimi uczniowie szkół o profilu nauczania rolnictwo</t>
  </si>
  <si>
    <t>Marketing kulinarny sposobem na rozwój sektora rolno-spozywczego</t>
  </si>
  <si>
    <t>popularyzacja działań i inicjatyw na rzecz zrównoważonego rozwoju oraz zwiększanie napływu turystów do regionu</t>
  </si>
  <si>
    <t>przedstawiciele Sieci Kulinarnego Dziedzictwa, sfery HoReGa, właściciele gospodarstw agroturystycznych, lokalnych organizacji turystycznych oraz  przestawiciele szkół rolniczych</t>
  </si>
  <si>
    <t xml:space="preserve">Prezentacja potencjału produktów regionalnych Kujaw i Pomorza na targach rolno-spożywczych </t>
  </si>
  <si>
    <t>promocja sektora rolnego regionu oraz prezentacja producentów żywności wysokiej jakości, nawiązanie kontaktów handlowych przez wystawców</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</si>
  <si>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</si>
  <si>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</si>
  <si>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</si>
  <si>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</si>
  <si>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</si>
  <si>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</si>
  <si>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</si>
  <si>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4</t>
  </si>
  <si>
    <t>850</t>
  </si>
  <si>
    <t>Impreza plenerowa, konkursy</t>
  </si>
  <si>
    <t>Samorząd Województwa Lubelskiego</t>
  </si>
  <si>
    <t>Artura Grottgera 4, 20-029 Lublin</t>
  </si>
  <si>
    <t>Informowanie społeczeństwa o rozowju obszarów wiejskich "Kalendarz Imprez 2020 - dobre praktyki na obszarach wiejskich</t>
  </si>
  <si>
    <t xml:space="preserve">Celem operacji jest wspieranie rozwoju obszarów wijskich poprzez gromadzenie i przekazywanie dobrych praktyk w publikacjach lub materiałach drukowanych </t>
  </si>
  <si>
    <t>opracowanienie, druk</t>
  </si>
  <si>
    <t>egzemplarze</t>
  </si>
  <si>
    <t>potencjalni beneficjenci</t>
  </si>
  <si>
    <t>Gala Kobieta Gospodarna Wyjątkowa</t>
  </si>
  <si>
    <t>Organizacja konkursu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</si>
  <si>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liczba uczestników wydarzenia</t>
  </si>
  <si>
    <t>Stowarzyszenia, koła gospodyń, rolnicy</t>
  </si>
  <si>
    <t>Święto Ziół</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</si>
  <si>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</si>
  <si>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wystawcy</t>
  </si>
  <si>
    <t>Producenci ziół, rolnicy, stowarzyszenia</t>
  </si>
  <si>
    <t>Konkurs plastyczny dla dzieci</t>
  </si>
  <si>
    <t>Konkurs plastyczny mający na celu  promocję jakości życia na wsi lub promocję wsi jako miejsca do życia i rozwoju zawodowego wśród dzieci i młodziezy szkolnej.</t>
  </si>
  <si>
    <t>dzieci i młodzież z wiejskich szkół podstawowych województwa lubelskiego</t>
  </si>
  <si>
    <t>Informowanie społeczeństwa o rozowju obszarów wiejskich.</t>
  </si>
  <si>
    <t>Celem operacji jest wydanie publikacji podsumowującej badania Porejestrowego Doświadczalnictwa Odmianowego, realizowane przez Centralny Ośrodek Badania Odmian Roślin Uprawnych Stacja Doświadczalna Oceny odmian w Ciciborze Dużym</t>
  </si>
  <si>
    <t>nakład/szt.</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</si>
  <si>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</si>
  <si>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</si>
  <si>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ilość publikacji</t>
  </si>
  <si>
    <t>ogół społeczeństwa</t>
  </si>
  <si>
    <t>I-II kwartał</t>
  </si>
  <si>
    <t>Samorząd Województwa Lubuskiego</t>
  </si>
  <si>
    <t>ul. Podgórna 7, 65-057 Zielona Góra</t>
  </si>
  <si>
    <t>Wydanie broszury/ulotki podsumowującej działlność JR KSOW woj. Lubuskiego</t>
  </si>
  <si>
    <t>Promocja i podsumowanie działalności JR KSOW w  Województwie Lubuskim.</t>
  </si>
  <si>
    <t>ogół społeczeństwa, beneficjenci, potencjalni beneficjenci</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</si>
  <si>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</si>
  <si>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</si>
  <si>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</si>
  <si>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</si>
  <si>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</si>
  <si>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Udział Województwa Lubuskiego w Dożynkach</t>
  </si>
  <si>
    <t xml:space="preserve">Promowanie lubuskich produktów żywnościowych, kultury wiejskiej, dziedzictwa kulturowego. Kultywowanie tradycji i obrzędów regiolanych. </t>
  </si>
  <si>
    <t>stoisko prmocyjne na dożynkach Prezydenckich oraz na Dożynkach Wojewódzkich</t>
  </si>
  <si>
    <t xml:space="preserve">ilość stoisk </t>
  </si>
  <si>
    <t>Ogół społeczeństwa, beneficjenci, potencjalni beneficjenci, instytucje zaangażowane pośrednio we wdrażanie Programu</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</si>
  <si>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</si>
  <si>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</si>
  <si>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</si>
  <si>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</si>
  <si>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</si>
  <si>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</si>
  <si>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</si>
  <si>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</si>
  <si>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t>2/1000</t>
  </si>
  <si>
    <t xml:space="preserve">Udział Województwa Lubuskiego w targach </t>
  </si>
  <si>
    <t>Promowanie lubuskich produktów żywnościowych, kultury wiejskiej, dziedzictwa kulturowego oraz nowych technologii. Wymiana doświadczeń, nawiązanie kontaktów i promocja polskich rozwiązań</t>
  </si>
  <si>
    <t>udział w targach (w tym Polagra Food w Poznaniu)</t>
  </si>
  <si>
    <t>Konkurs - Najpiękniejsza Wieś Lubuska 2020</t>
  </si>
  <si>
    <t>Integracja i aktywizacja społeczności wiejskiej, promocja dziedzictwa kulturowego oraz produktów regionalnych i agroturystyki</t>
  </si>
  <si>
    <t xml:space="preserve">ilość przeprowadzonych konkursów </t>
  </si>
  <si>
    <t>Przewodnik po lubuskich, najpiękniejszych wsiach</t>
  </si>
  <si>
    <t>Podsumowanie 10 lecia konkursu Najpiękniejsza Wieś Lubuska, poprzez wydanie przewodnika po miejscowościah, które były laureatami, wyróżnionymi itd. Pokazanie jak dane wsie zmieniły się, co dał im konkurs, jakie nowe inwestcyje powstały na ich terenie, jak rozwinęły się, jak wykorzystały nagrody.</t>
  </si>
  <si>
    <t>minimum 1 maksimum 2</t>
  </si>
  <si>
    <t xml:space="preserve">Urząd Marszałkowski  Województwa Mazowieckiego w Warszawie </t>
  </si>
  <si>
    <t>ul. Jagiellońska 26, 03-719 Warszawa</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</si>
  <si>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</si>
  <si>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</si>
  <si>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Audycje, programy, spoty w radio, telewizji i internecie</t>
  </si>
  <si>
    <t>minimum 10 maksimum 30</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</si>
  <si>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</si>
  <si>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Słuchalność/oglądalność audycji, programów, spotów</t>
  </si>
  <si>
    <t>minimum            50 000 maksimum 500 000</t>
  </si>
  <si>
    <t>Fora internetowe, media 
społecznościowe itp.</t>
  </si>
  <si>
    <t>Unikalni użytkownicy forów internetowych, mediów społecznościowych itp.</t>
  </si>
  <si>
    <t>minimum        5 000 maksimum 20 000</t>
  </si>
  <si>
    <t>min.15 maksimum 43</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</si>
  <si>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</si>
  <si>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</si>
  <si>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 xml:space="preserve">spotkanie/szkolenie </t>
  </si>
  <si>
    <t>Szkolenia/seminaria/inne formy szkoleniowe</t>
  </si>
  <si>
    <t>przedstawiciele LGD/prezesi LGD oraz Samorządu Województwa Mazowieckiego</t>
  </si>
  <si>
    <t>Uczestnicy szkoleń/seminariów/innych form szkoleniowych</t>
  </si>
  <si>
    <t>minimum 20 maksimum 80</t>
  </si>
  <si>
    <t>Spotkanie zespołu roboczego ds. PROW 2014-2020 przy Konwencie Marszałków RP</t>
  </si>
  <si>
    <t xml:space="preserve">koordynacja działań samorządów województw w zakresie realizacji PROW 2014-2020, w tym wymiana doświadczeń i informacji, uzgadnianie wspólnych stanowisk w tym obszarze, interpretacja przepisów, współpraca partnerska dotycząca rolnictwa i obszarów wiejskich </t>
  </si>
  <si>
    <t>przedstawiciele 16 województw, 
 Ministerstwa Rolnictwa i Rozwoju Wsi oraz Agencji Restrukturyzacji i Modernizacji Rolnictwa</t>
  </si>
  <si>
    <t>minimum 30 maksimum 60</t>
  </si>
  <si>
    <t>Materiały promocyjne (komplety)</t>
  </si>
  <si>
    <t xml:space="preserve">VI </t>
  </si>
  <si>
    <t>Konkurs na najaktywniejsze sołectwo</t>
  </si>
  <si>
    <t xml:space="preserve">pobudzenie aktywności lokalnej i nagrodzenie dobrych praktyk w zakresie rozwoju "małych ojczyzn" i wykorzystania funduszu sołeckiego </t>
  </si>
  <si>
    <t>konkurs z nagrodami</t>
  </si>
  <si>
    <t>Konkursy</t>
  </si>
  <si>
    <t>sołtysi, rolnicy z Mazowsza</t>
  </si>
  <si>
    <t>Uczestnicy konkursów</t>
  </si>
  <si>
    <t>minimum 10 maksimum 50</t>
  </si>
  <si>
    <t>Targi, wystawy, imprezy lokalne, regionalne, krajowe i międzynarodowe</t>
  </si>
  <si>
    <t xml:space="preserve">Konkurs na najaktywniejszą liderkę wiejską w województwie mazowieckim </t>
  </si>
  <si>
    <t xml:space="preserve">popularyzacja dobrych praktyk w zakresie działalności kobiet na obszarach wiejskich </t>
  </si>
  <si>
    <t xml:space="preserve">liczba konkursów </t>
  </si>
  <si>
    <t>mieszkańcy obszarów wiejskich, liderki obszarów wiejskich Mazowsza</t>
  </si>
  <si>
    <t xml:space="preserve">liczba uczestników konkursów </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</si>
  <si>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</si>
  <si>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</si>
  <si>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</si>
  <si>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konkurs z nagrodami oraz warsztaty dla kapelmistrzów</t>
  </si>
  <si>
    <t>mieszkańcy Mazowsza, orkiestry dęte z Mazowsza, kapelmistrzowie</t>
  </si>
  <si>
    <t>minimum 200; maksimum 500</t>
  </si>
  <si>
    <t>minimum 6; maksimum 15</t>
  </si>
  <si>
    <t xml:space="preserve"> promowanie i popularyzacja regionalnego dziedzictwa kulinarnego i kulturowego; budowanie więzi wśród lokalnej społeczności poprzez wspólne działania na rzecz rozwoju regionu; przykłady dobrych praktyk dotyczących pozarolniczej działalności gospodarczej na obszarach wiejskich </t>
  </si>
  <si>
    <t>mieszkańcy Mazowsza, członkowie KGW</t>
  </si>
  <si>
    <t>Konkurs dla Kół Gospodyń Wiejskich</t>
  </si>
  <si>
    <t>Książka kucharska KGW</t>
  </si>
  <si>
    <t xml:space="preserve">rozpowszechnienie regionalnego dziedzictwa kulinarnego Mazowsza </t>
  </si>
  <si>
    <t xml:space="preserve">Tytuły publikacji wydanych w formie papierowej </t>
  </si>
  <si>
    <t>1 publikacja/ nakład: minimum 1000 maksimum 4000</t>
  </si>
  <si>
    <t xml:space="preserve">ogół społeczeństwa ze szczególnym uwzględnieniem mieszkańców obszarów wiejskich województwa mazowieckiego </t>
  </si>
  <si>
    <t xml:space="preserve">Mapa interaktywna projektów </t>
  </si>
  <si>
    <t xml:space="preserve">rozpowszechnienie informacji nt. projektów realizowanych z PROW 2014-2020 oraz w ramach Mazowieckiego Instrumentu Aktywizacji Sołectw (MIAS Mazowsze); przykłady dobrych praktyk dotyczących pozarolniczej działalności gospodarczej na obszarach wiejskich </t>
  </si>
  <si>
    <t xml:space="preserve">informacje i publikacje w internecie </t>
  </si>
  <si>
    <t xml:space="preserve">Tytuły publikacji wydawanych w formie elektronicznej </t>
  </si>
  <si>
    <t>ogół społeczeństwa ze szczególnym uwzględnieniem mieszkańców obszarów wiejskich województwa mazowieckiego; beneficjenci i potencjalni beneficjenci środków PROW 2014-2020</t>
  </si>
  <si>
    <t xml:space="preserve">Publikacja nt. serowarstwa </t>
  </si>
  <si>
    <t>wspieranie rozwoju przedsiębiorczości na obszarach wiejskich przez podnoszenie poziomu i umiejętności w zakresie małego przetwórstwa lokalnego na przykładzie przyzagrodowej sztuki serowarskiej; promocja produktu lokalnego i sprzedaży bezpośredniej</t>
  </si>
  <si>
    <t>Tytuły publikacji wydanych w formie papierowej</t>
  </si>
  <si>
    <t>1 publikacja/ nakład:             minimum 1000 maksimum 3000</t>
  </si>
  <si>
    <t xml:space="preserve">lokalna społeczność obszarów wiejskich Mazowsza, w tym rolnicy, rolnicy ekologiczni, rolnicy prowadzący działalność agroturystyczną, uczniowie szkół rolniczych, przedstawiciele samorządów i LGD </t>
  </si>
  <si>
    <t>Promocja sprzedaży bezpośredniej od producenta do klienta</t>
  </si>
  <si>
    <t xml:space="preserve">wsparcie dla producentów rolnych w zakresie zbytu produktów oraz  zmian/rozszerzenia form sprzedaży bezpośredniej; upowszechnianie wiedzy w zakresie tworzenia krótkich łańcuchów dostaw w sektorze rolno-spożywczym </t>
  </si>
  <si>
    <t>ulotki, reklama w prasie, internecie, radiu, portalach społecznościowych, materiały promocyjne i zakup produktów tradycyjnych i regionalnych</t>
  </si>
  <si>
    <t>minimum 5 maksimum 40</t>
  </si>
  <si>
    <t>producenci rolni i mieszkańcy  Mazowsza</t>
  </si>
  <si>
    <t>Ulotka, reklama w prasie w kilku wersjach tekstowych nakład: minimum 20.000 maksimum 100 000</t>
  </si>
  <si>
    <t xml:space="preserve">Tytuły publikacji wydanych w formie elektronicznej </t>
  </si>
  <si>
    <t xml:space="preserve">minimum 1 maksimum 5 </t>
  </si>
  <si>
    <t>Materiały promocyjne - komplety (w tym produkty tradycyjne i regionalne)</t>
  </si>
  <si>
    <t>minimum 1 000 maksimum  10 000</t>
  </si>
  <si>
    <t xml:space="preserve">audycje na kanale YouTube, profil w mediach społecznościowych, płatne elementy promocji w mediach społecznościowych, audycje radiowe, promocja na regionalnych portalach internetowych  </t>
  </si>
  <si>
    <t>minimum 200; maksimum 1500</t>
  </si>
  <si>
    <t>Lp.</t>
  </si>
  <si>
    <t>Szkolenia i działania na rzecz tworzenia sieci kontaktów dla Lokalnych Grup Działania (LGD), w tym zapewnienie pomocy technicznej w zakresie współpracy międzyterytorialnej</t>
  </si>
  <si>
    <t>CEL: Wsparcie LGD w zakresie poszukiwania partnerów do współpracy międzyterytorialnej oraz podniesienie kompetencji w zakresie wykonywania przez nie zadań, związanych z wdrażaniem strategii rozwoju lokalnego; PRZEDMIOT: organizacja szkoleń, spotkań, warsztatów, seminariów etc - wg potrzeb zgłaszanych przez LGD; TEMAT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Upowszechnianie wiedzy w zakresie planowania rozwoju lokalnego z uwzględnieniem potencjału ekonomicznego, społecznego i środowiskowego danego obszaru</t>
  </si>
  <si>
    <t>Szkolenie, spotkanie, warsztat, seminarium - wg potrzeb zgłaszanych przez LGD</t>
  </si>
  <si>
    <t xml:space="preserve">liczba szkoleń / spotkań </t>
  </si>
  <si>
    <t>2</t>
  </si>
  <si>
    <t>Przedstawiciele LGD i jednostki regionalnej KSOW województwa opolskiego</t>
  </si>
  <si>
    <t>Urząd Marszałkowski Województwa Opolskiego</t>
  </si>
  <si>
    <t>ul. Piastowska 14, 45-082 Opole</t>
  </si>
  <si>
    <t>liczba uczestników szkoleń</t>
  </si>
  <si>
    <t>Liczba imprez plenerowych</t>
  </si>
  <si>
    <t>Smacznie po nowemu, zdrowo po staremu - czyli mój SPK - BOX</t>
  </si>
  <si>
    <t xml:space="preserve">CEL: zachowanie i wypromowanie kulinarnych walorów województwa opolskiego na obszarach wiejskich. Wyeksponowana zostanie kultura z jej różnorodnością i dziedzictwem lokalnych społeczności. Operacja zmierza do propagowania i promowania postaw ekologicznych, zdrowego stylu życia oraz wpłynie na aktywizację i integrację mieszkańców wsi. PRZEDMIOT: organizacja warsztatów kulinarnych dla dzieci i młodzieży z województwa opolskiego, które przybliżą odbiorcom wiedzę na temat produktów loklanych i tradycyjnych z regionu, tradycji kulinarnych oraz zdrowego trybu życia i działań proekologicznych wpływających na poprawę jakości życia mieszkańców i wizerunku wsi.  TEMAT: 1. Promocja jakości życia na wsi lub promocja wsi jako miejsca do życia i rozwoju zawodowego. 2. Upowszechnianie wiedzy w zakresie planowania rozwoju lokalnego z uwzględnieniem potencjalu ekonomicznego, społecznego i środowiskowego danego obszaru. </t>
  </si>
  <si>
    <t xml:space="preserve">szkolenie / seminarium / warsztat / spotkanie </t>
  </si>
  <si>
    <t>liczba warsztatów</t>
  </si>
  <si>
    <t>Dzieci i młodzież z województwa opolskiego oraz ich opiekunowie</t>
  </si>
  <si>
    <t>liczba uczestników warsztatów</t>
  </si>
  <si>
    <t xml:space="preserve">Opolska wieś atrakcyjnym miejscem do życia i rozwoju </t>
  </si>
  <si>
    <t>publikacja / materiał drukowany</t>
  </si>
  <si>
    <t>liczba tytułów publikacji / materiałów drukowanych</t>
  </si>
  <si>
    <t>liczba uczestników wyjazdu</t>
  </si>
  <si>
    <t>warsztaty o charakterze otwartym</t>
  </si>
  <si>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t>
  </si>
  <si>
    <t>Opolska deska</t>
  </si>
  <si>
    <t>CEL: wspieranie działań służących nawiązywaniu współpracy regionalnych producentów żywności z restauratorami, ułatwianie tworzenia oraz funkcjonowania sieci kontaktów partnerskich, upowszechnianie wiedzy w zakresie tworzenia krótkich łańcuchów dostaw. PRZEDMIOT: Operacja zrealizowana będzie poprzez organizację konferencji inaugurujacej inicjatywę pn. Opolska deska, której nadrzędnym celem jest upowszechnianie wiedzy nt. produktów tradycyjnych regionu m.in. w opolskich restauracjach i nakłonienie producentów produktów i restauratorów do podjęcia kooperacji w zakresie ich sprzedaży. TEMAT: Upowszechnianie wiedzy w zakresie tworzenia krótkich łańcuchów dostaw</t>
  </si>
  <si>
    <t>konferencja / kongres</t>
  </si>
  <si>
    <t xml:space="preserve">przedstawiciele samorządu, regionalni producenci żywności, lokalni restauratorzy </t>
  </si>
  <si>
    <t>Publikacja gromadząca przykłady operacji realizowanych w ramach Programu Rozwoju Obszarów Wiejskich 2014-2020 w województwie podkarpackim</t>
  </si>
  <si>
    <t xml:space="preserve">Celem operacji jest zgromadzenie w ramach publikacji oraz upowszechnianie operacji zrealizowanych w ramach Programu Rozowju Obszarów Wiejskich w województwie podkarpackim, realizujacych poszczególne priorytety progrmu. Publikacja przyczyni się do zidentyfikowania i upowszecninienia przykładów operacji, które realizują priorytety PROW. </t>
  </si>
  <si>
    <t>liczba publikacji</t>
  </si>
  <si>
    <t>szt 1</t>
  </si>
  <si>
    <t>Ogół społeczeństwa</t>
  </si>
  <si>
    <t>Urząd Marszałkowski Województwa Podkarpackiego</t>
  </si>
  <si>
    <t>Al.Łukasza Cieplińskiego 4,              35-010 Rzeszów</t>
  </si>
  <si>
    <t>Program telewizyjny promujące przykłady operacjirealizujących poszczególne priorytety PROW 2014-2020</t>
  </si>
  <si>
    <t>Celem operacji jest dotarcie do jak największej liczby odbiorców w celu zaprezentowania przykładów operacji  zrealizowanych w ramach PROW 2014- 2020 i realizujących  priorytety tego programu zfromadzonych w formie programu telewizyjnego. Program przedtawiał będzie przykładdy operacji  z terenu województwa podkarpackiego. Dzięki temu działaniu odbiorcy Programu będą mieć możliwośc zapoznania się z rozwiązaniami, które zostały w ostatnim okresie zrealizowane i możliwe są do stosowania i korzystnie wpływają na rozwój obszarów wiejskich.</t>
  </si>
  <si>
    <t>program telewizyjny</t>
  </si>
  <si>
    <t>liczba programów</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</si>
  <si>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</si>
  <si>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</si>
  <si>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Lolane Grupy Działania</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</si>
  <si>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</si>
  <si>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</si>
  <si>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liczba wystaw</t>
  </si>
  <si>
    <t>Ogół społeczeństwa, wytwórcy oraz podmioty zainteresowane produktem ekologicznym i tradycyjnym.</t>
  </si>
  <si>
    <t>XV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</si>
  <si>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</si>
  <si>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wystawa, konferencja, degustacja produktów na bazie miodu i produktów pszczelich.</t>
  </si>
  <si>
    <t>Ogół społeczeństwa, wytwórcy oraz podmioty zainteresowane produktami pszczelimi i midem.</t>
  </si>
  <si>
    <t xml:space="preserve">III/IV </t>
  </si>
  <si>
    <t>Dożynki Prezydenckie w Spale</t>
  </si>
  <si>
    <t>Celem operacjijest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</si>
  <si>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</si>
  <si>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Urząd Marszałkowski Województwa Podlaskiego</t>
  </si>
  <si>
    <t xml:space="preserve">Białystok,
ul. Kard. S. Wyszyńskiego 1,
15-888 Białystok
</t>
  </si>
  <si>
    <t>1/min. 25</t>
  </si>
  <si>
    <t>Warsztaty</t>
  </si>
  <si>
    <t>Liczba warsztatów/ uczestnicy warsztatów</t>
  </si>
  <si>
    <t>Popularyzacja przetwórstwa jako dodatkowego źródła dochodu w gospodarstwach rolnych</t>
  </si>
  <si>
    <t>Osoby rozważające podjęcie działalności gospodarczej w zakresie turystyki wiejskiej lub małego przetwórstwa zamieszkujące obszary wiejskie województwa podlaskiego, koła gospodyń wiejskich</t>
  </si>
  <si>
    <t>Olimpiada Aktywności Wiejskiej</t>
  </si>
  <si>
    <t>Liczba konkursów/ uczestnicy konkursów</t>
  </si>
  <si>
    <t>Lokalni liderzy wiejscy, sołtysi, reprezentanci organizacji pozarządowych, przedstawiciele samorządu gminnego oraz środowiska zainteresowane rozwojem obszarów wiejskich województwa podlaskiego</t>
  </si>
  <si>
    <t>„Sery Korycińskie – jak je ugryźć ?”</t>
  </si>
  <si>
    <t xml:space="preserve">Liczba tytułów publikacji/ Nakład </t>
  </si>
  <si>
    <t>1/2500</t>
  </si>
  <si>
    <t>Prezentacja osiągnięć i promocja podlaskiego rolnictwa</t>
  </si>
  <si>
    <t>Targi/ wystawy</t>
  </si>
  <si>
    <t>Liczba targów/wystaw</t>
  </si>
  <si>
    <t>Odwiedzający targi, potencjalni konsumenci  produktów rolno- spożywczych, producenci żywności wysokiej jakości - wystawcy podczas targów</t>
  </si>
  <si>
    <t>Produkty rolne z Podlaskiego w walce z cukrzycą</t>
  </si>
  <si>
    <r>
      <rPr>
        <b/>
        <sz val="11"/>
        <rFont val="Calibri"/>
        <family val="2"/>
        <charset val="238"/>
      </rPr>
      <t>Cel operacji:</t>
    </r>
    <r>
      <rPr>
        <sz val="11"/>
        <rFont val="Calibri"/>
        <family val="2"/>
        <charset val="238"/>
      </rPr>
      <t xml:space="preserve"> Promocja zdrowego stylu życia na obszarach wiejskich oraz przeciwdziałanie wykluczeniu społecznemu osób chorujacych na cukrzycę. P</t>
    </r>
    <r>
      <rPr>
        <b/>
        <sz val="11"/>
        <rFont val="Calibri"/>
        <family val="2"/>
        <charset val="238"/>
      </rPr>
      <t xml:space="preserve">rzedmiot operacji: </t>
    </r>
    <r>
      <rPr>
        <sz val="11"/>
        <rFont val="Calibri"/>
        <family val="2"/>
        <charset val="238"/>
      </rPr>
      <t>Edukacja mieszkańców obszarów wiejskich w zakresie promocji zdrowego stylu życia oraz</t>
    </r>
    <r>
      <rPr>
        <b/>
        <sz val="11"/>
        <rFont val="Calibri"/>
        <family val="2"/>
        <charset val="238"/>
      </rPr>
      <t xml:space="preserve"> </t>
    </r>
    <r>
      <rPr>
        <sz val="11"/>
        <rFont val="Calibri"/>
        <family val="2"/>
        <charset val="238"/>
      </rPr>
      <t xml:space="preserve">walka z wykluczeniem społecznym związanym z cukrzycą typu II. </t>
    </r>
    <r>
      <rPr>
        <b/>
        <sz val="11"/>
        <rFont val="Calibri"/>
        <family val="2"/>
        <charset val="238"/>
      </rPr>
      <t xml:space="preserve">Temat operacji: </t>
    </r>
    <r>
      <rPr>
        <sz val="11"/>
        <rFont val="Calibri"/>
        <family val="2"/>
        <charset val="238"/>
      </rPr>
      <t xml:space="preserve">Promocja jakości życia na wsi lub promocja wsi jako miejsca do życia i rozwoju zawodowego.      </t>
    </r>
  </si>
  <si>
    <t>Spotkania informacyjno-edukacyjne</t>
  </si>
  <si>
    <t>Liczba spotkań informacyjno-edukacyjnych/ Liczba uczestników spotkań informacyjno-edukacyjnych</t>
  </si>
  <si>
    <t>min. 1/ min. 50</t>
  </si>
  <si>
    <t>Ogół społeczeństwa (w szczególności mieszkancy obszarów wiejskich, osoby chorujace na cukrzycę typu II)</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</si>
  <si>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</si>
  <si>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r>
      <t>Cel operacji:</t>
    </r>
    <r>
      <rPr>
        <sz val="11"/>
        <rFont val="Calibri"/>
        <family val="2"/>
        <charset val="238"/>
      </rPr>
      <t xml:space="preserve"> Propagowanie elastycznego podejścia do respektowania przepisów higienicznych. </t>
    </r>
    <r>
      <rPr>
        <b/>
        <sz val="11"/>
        <rFont val="Calibri"/>
        <family val="2"/>
        <charset val="238"/>
      </rPr>
      <t>Przedmiot operacji:</t>
    </r>
    <r>
      <rPr>
        <sz val="11"/>
        <rFont val="Calibri"/>
        <family val="2"/>
        <charset val="238"/>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rPr>
      <t>Temat operacji</t>
    </r>
    <r>
      <rPr>
        <sz val="11"/>
        <rFont val="Calibri"/>
        <family val="2"/>
        <charset val="238"/>
      </rPr>
      <t>: Wspieranie tworzenia sieci współpracy partnerskiej dotyczącej rolnictwa i obszarów wiejskich przez podnoszenie poziomu wiedzy w tym zakresie.</t>
    </r>
  </si>
  <si>
    <t>Liczba konferencji/ liczba uczestników</t>
  </si>
  <si>
    <t>1/min. 50</t>
  </si>
  <si>
    <t>Przedstawiciele inspekcji nadzoru w zakresie bezpieczeństwa żywności.</t>
  </si>
  <si>
    <t>Gromadzenie przykładów operacji realizowanych  w ramach Programu Rozwoju Obszarów Wiejskich 2014-2020 w województwie podlaskim</t>
  </si>
  <si>
    <t>Audycje telewizyjne wraz z emisją</t>
  </si>
  <si>
    <t xml:space="preserve">Mieszkańcy terenów wiejskich, rolnicy, doradcy rolniczy, przedstawiciele samorządu lokalnego oraz podmiotów wspierających rozwój obszarów wiejskich.  </t>
  </si>
  <si>
    <t xml:space="preserve">Audycje telewizyjne – forma elektroniczna dostępna w internecie/ i/ lub telewizji </t>
  </si>
  <si>
    <t xml:space="preserve">Produkt lokalny - dobre praktyki </t>
  </si>
  <si>
    <r>
      <t>Cel operacji:</t>
    </r>
    <r>
      <rPr>
        <sz val="11"/>
        <rFont val="Calibri"/>
        <family val="2"/>
        <charset val="238"/>
      </rPr>
      <t xml:space="preserve">  Celem operacji jest zwiększenie wiedzy producentów o możliwościach promocji i rozwoju lokalnych łańcuchów dystrybucji żywności. </t>
    </r>
    <r>
      <rPr>
        <b/>
        <sz val="11"/>
        <rFont val="Calibri"/>
        <family val="2"/>
        <charset val="238"/>
      </rPr>
      <t xml:space="preserve">Przedmiot operacji: </t>
    </r>
    <r>
      <rPr>
        <sz val="11"/>
        <rFont val="Calibri"/>
        <family val="2"/>
        <charset val="238"/>
      </rPr>
      <t xml:space="preserve">Identyfikacja, zgromadzenie i upowszechnienie w województwie podlaskim dobrych praktyk sprzyjających propagowaniu przetwórstwa w krótkim łańcuchu dystrybucji. </t>
    </r>
    <r>
      <rPr>
        <b/>
        <sz val="11"/>
        <rFont val="Calibri"/>
        <family val="2"/>
        <charset val="238"/>
      </rPr>
      <t xml:space="preserve">Temat operacji: </t>
    </r>
    <r>
      <rPr>
        <sz val="11"/>
        <rFont val="Calibri"/>
        <family val="2"/>
        <charset val="238"/>
      </rPr>
      <t>Wspieranie inicjowania inicjatyw na obszarach wiejskich związanych z polityką jakości żywności.</t>
    </r>
  </si>
  <si>
    <t>Rolnicy, obecni i potencjalni producenci</t>
  </si>
  <si>
    <t>Cykl artykułów prasowych i audycji</t>
  </si>
  <si>
    <t>Konkurs - Aktywna wieś w obiektywie</t>
  </si>
  <si>
    <t>Uprawa ziół w województwie podlaskim</t>
  </si>
  <si>
    <t xml:space="preserve">Liczba publikacji </t>
  </si>
  <si>
    <t>Rolnicy, obecni i potencjalni producenci, mieszkańcy obszarów wiejskich</t>
  </si>
  <si>
    <t>Wojewódzka Olimpiada Wiedzy o Pszczelarstwie</t>
  </si>
  <si>
    <t>Uczniowie szkół z województwa podlaskiego</t>
  </si>
  <si>
    <r>
      <t>Cel operacji:</t>
    </r>
    <r>
      <rPr>
        <sz val="11"/>
        <rFont val="Calibri"/>
        <family val="2"/>
        <charset val="238"/>
        <scheme val="minor"/>
      </rPr>
      <t xml:space="preserve"> Aktywizacja oraz wzmocnienie potencjału społecznego mieszkańców obszarów wiejskich. </t>
    </r>
    <r>
      <rPr>
        <b/>
        <sz val="11"/>
        <rFont val="Calibri"/>
        <family val="2"/>
        <charset val="238"/>
      </rPr>
      <t>Przedmiot operacji:</t>
    </r>
    <r>
      <rPr>
        <sz val="11"/>
        <rFont val="Calibri"/>
        <family val="2"/>
        <charset val="238"/>
        <scheme val="minor"/>
      </rPr>
      <t xml:space="preserve"> Ukazanie najlepszych praktyk związanych z rozwojem obszarów wiejskich. </t>
    </r>
    <r>
      <rPr>
        <b/>
        <sz val="11"/>
        <rFont val="Calibri"/>
        <family val="2"/>
        <charset val="238"/>
      </rPr>
      <t>Temat operacji:</t>
    </r>
    <r>
      <rPr>
        <sz val="11"/>
        <rFont val="Calibri"/>
        <family val="2"/>
        <charset val="238"/>
        <scheme val="minor"/>
      </rPr>
      <t xml:space="preserve"> Wspieranie rozwoju przedsiębiorczości na obszarach wiejskich przez podnoszenie poziomu wiedzy i umiejętności w obszarach innych niż wskazane w pkt. 4.6.   </t>
    </r>
  </si>
  <si>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rPr>
      <t xml:space="preserve">Temat operacji: </t>
    </r>
    <r>
      <rPr>
        <sz val="11"/>
        <rFont val="Calibri"/>
        <family val="2"/>
        <charset val="238"/>
        <scheme val="minor"/>
      </rPr>
      <t>Upowszechnianie wiedzy dotyczącej zarządzania projektami z zakresu rozwoju obszarów wiejskich,</t>
    </r>
    <r>
      <rPr>
        <b/>
        <sz val="11"/>
        <rFont val="Calibri"/>
        <family val="2"/>
        <charset val="238"/>
      </rPr>
      <t xml:space="preserve">  </t>
    </r>
    <r>
      <rPr>
        <sz val="11"/>
        <rFont val="Calibri"/>
        <family val="2"/>
        <charset val="238"/>
        <scheme val="minor"/>
      </rPr>
      <t>Upowszechnianie wiedzy w zakresie planowania rozwoju lokalnego z uwzględnieniem potencjału ekonomicznego, społecznego i środowiskowego danego obszaru.</t>
    </r>
  </si>
  <si>
    <r>
      <t xml:space="preserve">Artykuły/wkładki w prasie i w internecie/ </t>
    </r>
    <r>
      <rPr>
        <sz val="11"/>
        <rFont val="Calibri"/>
        <family val="2"/>
        <charset val="238"/>
      </rPr>
      <t>Audycje telewizyjne/ i / lub radiowe</t>
    </r>
  </si>
  <si>
    <r>
      <t xml:space="preserve">min. 10/ </t>
    </r>
    <r>
      <rPr>
        <sz val="11"/>
        <rFont val="Calibri"/>
        <family val="2"/>
        <charset val="238"/>
      </rPr>
      <t>min. 5</t>
    </r>
  </si>
  <si>
    <r>
      <t xml:space="preserve">Cel operacji: </t>
    </r>
    <r>
      <rPr>
        <sz val="11"/>
        <rFont val="Calibri"/>
        <family val="2"/>
        <charset val="238"/>
      </rPr>
      <t>Celem operacji jest zwiększenie wiedzy mieszkaców województwa podlaskiego w zakresie uprawy ziół oraz popularyzacja przetwórstwa, jako dodatkowego źródła dochodu.</t>
    </r>
    <r>
      <rPr>
        <b/>
        <sz val="11"/>
        <rFont val="Calibri"/>
        <family val="2"/>
        <charset val="238"/>
      </rPr>
      <t xml:space="preserve"> Przedmiot operacji: I</t>
    </r>
    <r>
      <rPr>
        <sz val="11"/>
        <rFont val="Calibri"/>
        <family val="2"/>
        <charset val="238"/>
      </rPr>
      <t>dentyfikacja, zgromadzenie i upowszechnienie w województwie podlaskim dobrych praktyk związanych z uprawą ziół.</t>
    </r>
    <r>
      <rPr>
        <b/>
        <sz val="11"/>
        <rFont val="Calibri"/>
        <family val="2"/>
        <charset val="238"/>
      </rPr>
      <t xml:space="preserve"> Temat operacji: </t>
    </r>
    <r>
      <rPr>
        <sz val="11"/>
        <rFont val="Calibri"/>
        <family val="2"/>
        <charset val="238"/>
      </rPr>
      <t xml:space="preserve">Wspieranie rozwoju przedsiębiorczości na obszarach wiejskich przez podnoszenie poziomu wiedzy i umiejętności w obszarach innych niż wskazane w pkt. 4.6.   </t>
    </r>
  </si>
  <si>
    <r>
      <t>Cel operacji:</t>
    </r>
    <r>
      <rPr>
        <sz val="11"/>
        <rFont val="Calibri"/>
        <family val="2"/>
        <charset val="238"/>
      </rPr>
      <t xml:space="preserve"> Upowszechnanie wiedzy w zakresie pszczelarstwa.</t>
    </r>
    <r>
      <rPr>
        <b/>
        <sz val="11"/>
        <rFont val="Calibri"/>
        <family val="2"/>
        <charset val="238"/>
      </rPr>
      <t xml:space="preserve"> Przedmiot operacji:</t>
    </r>
    <r>
      <rPr>
        <sz val="11"/>
        <rFont val="Calibri"/>
        <family val="2"/>
        <charset val="238"/>
      </rPr>
      <t xml:space="preserve"> Zachęcenie młodzieży do czynnego angażowania się w rozwój pszczelarstwa.</t>
    </r>
    <r>
      <rPr>
        <b/>
        <sz val="11"/>
        <rFont val="Calibri"/>
        <family val="2"/>
        <charset val="238"/>
      </rPr>
      <t xml:space="preserve"> Temat operacji: </t>
    </r>
    <r>
      <rPr>
        <sz val="11"/>
        <rFont val="Calibri"/>
        <family val="2"/>
        <charset val="238"/>
      </rPr>
      <t xml:space="preserve">Wspieranie rozwoju przedsiębiorczości na obszarach wiejskich przez podnoszenie poziomu wiedzy i umiejętności w obszarach innych niż wskazane w pkt. 4.6.   </t>
    </r>
  </si>
  <si>
    <t>Dobre praktyki na obszarach wiejskich województwa pomorskiego</t>
  </si>
  <si>
    <t>sympozjum</t>
  </si>
  <si>
    <t>liczba sympozjów</t>
  </si>
  <si>
    <t>sztuk/1</t>
  </si>
  <si>
    <t>JST, organizacje pozarządowe, podmioty działające na rzecz rozwoju obszarów wiejskich,  przedsiębiorcy z obszarów wiejskich,  rolnicy, instytucje okołorolnicze</t>
  </si>
  <si>
    <t>Urząd Marszałkowski Województwa Pomorskiego</t>
  </si>
  <si>
    <t>ul. Okopowa 21/27, 80-810 Gdańsk</t>
  </si>
  <si>
    <t>liczba uczestników sympozjów</t>
  </si>
  <si>
    <t>osoba/100</t>
  </si>
  <si>
    <t>Wymiana wiedzy oraz rezultatów działań pomiędzy podmiotami uczestniczącymi w rozwoju obszarów wiejskich</t>
  </si>
  <si>
    <t>JST, organizacje pozarządowe, podmioty działające na rzecz rozwoju obszarów wiejskich,  przedsiębiorcy z obszrów wiejskich,  rolnicy, instytucje okołorolnicze</t>
  </si>
  <si>
    <t>2,3</t>
  </si>
  <si>
    <t>Promocja regionu</t>
  </si>
  <si>
    <t>targi</t>
  </si>
  <si>
    <t>liczba odwiedzających</t>
  </si>
  <si>
    <t>liczba dni targowych</t>
  </si>
  <si>
    <t>1, 3</t>
  </si>
  <si>
    <t xml:space="preserve">Forum Sołtysów Województwa Śląskiego </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</si>
  <si>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</si>
  <si>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forum/konferencja</t>
  </si>
  <si>
    <t>liczba konferencji, spotkań, seminariów/ liczba uczestników</t>
  </si>
  <si>
    <t>1/ 150</t>
  </si>
  <si>
    <t>Sołtysi z województwa śląskiego, przedstawiciele instytucji działających na rzecz rolnictwa, rozwoju obszarów wiejskich oraz Partnerzy KSOW</t>
  </si>
  <si>
    <t>Samorząd Województwa Śląskiego</t>
  </si>
  <si>
    <t>ul. Ligonia 46/ 40-037 Katowice</t>
  </si>
  <si>
    <t>1, 2</t>
  </si>
  <si>
    <t>"Potrawy regionalne i tradycyjne z gęsiny"</t>
  </si>
  <si>
    <t xml:space="preserve">Celem jest upowszechnianie walorów zdrowotnych i smakowych gęsiny w ofercie żywieniowej gospodarstw agroturystycznych, mieszkańców i poszerzenie ofert restauratorów oraz propagowanie gęsi kieleckiej jako produktu regionalnego oraz zachęcenie mieszkańców regionu do zmiany nawyków żywieniowych. Promocja idei żywności tradycyjnej, upowszechniania wiedzy o tradycji chowu i hodowli w regionie, możliwościach kulinarnych jej przyrządzania oraz możliwościach pogłębienia wiedzy o jej walorach , popularyzacji  i sposobach podtrzymania gatunku. </t>
  </si>
  <si>
    <t>100 - 120</t>
  </si>
  <si>
    <t>Koła gospodyń wiejskich z terenu województwa świętokrzyskiego, mieszkańcy regionu świę-tokrzyskiego</t>
  </si>
  <si>
    <t>Samorząd Województwa Świętokrzyskiego</t>
  </si>
  <si>
    <t>Al. IX Wieków Kielc 3; 25-516 Kielce</t>
  </si>
  <si>
    <t>Wyjazd studyjny producentów i przetwórców żywności naturalnej, tradycyjnej, lokalnej, regionalnej w przedsiębiorstwach partnerskich województw zrzeszonych w Europejskiej Sieci Dziedzictwo Kulinarne</t>
  </si>
  <si>
    <t xml:space="preserve">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Realizacja operacji umozliwi identyfikację, gromadzenie i upowszechnianiu przykładów operacji zrealizowanych w ramach priorytetów Programu Rozwoju Obszarów Wiejskich. Ponadto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
</t>
  </si>
  <si>
    <t>liczba osób</t>
  </si>
  <si>
    <t>28-30</t>
  </si>
  <si>
    <t>Członkowie  Sieci Dziedzictwo Kulinarne Świętokrzyskie</t>
  </si>
  <si>
    <t xml:space="preserve">II - III </t>
  </si>
  <si>
    <t>Udział w Targach  Agrotravel</t>
  </si>
  <si>
    <t xml:space="preserve">Promowanie  wsi jako miejsca do życia i rozwoju zawodowego, a także zwiększenie udziału zainteresowanych stron we wdrażaniu inicjatyw na rzecz rozwoju obszarów wiejskich. Działania zmierzające do włączenia społecznego przyczyniają sie także do zmniejszenia ubóstwa oraz rozwoju gospodarczego na terenach wiejskich. </t>
  </si>
  <si>
    <t>Targi</t>
  </si>
  <si>
    <t>liczba LGD-ów</t>
  </si>
  <si>
    <t>16</t>
  </si>
  <si>
    <t>Lokalne Grupy Działania z terenu woj. świętokrzyskiego</t>
  </si>
  <si>
    <t xml:space="preserve">II </t>
  </si>
  <si>
    <t xml:space="preserve">Udział w Międzynarodowych Targach Produktów i Żywności Wysokiej Jakości EKOGALA </t>
  </si>
  <si>
    <t>Członkowie Sieci Dziedzictwo Kulinarne Świętokrzyskie, Lokalne Grupy Działania</t>
  </si>
  <si>
    <t>Wydawnictwo - Dziedzictwo Kulinarne Świętokrzyskie</t>
  </si>
  <si>
    <t xml:space="preserve">Publikacja ma służyć upowszechnianiu wiedzy o dziedzictwie kulinarnym oraz pokazywać możliwości wykorzystywania walorów tradycyjnych, regionalnych i lokalnych produktów i potraw w ofercie gospodarstw agroturystycznych, w turystyce wiejskiej i lokalnej gastronomii. Może byc równiez źródłem inspiracji do tworzenia nowatorskiej kuchni, opartej na lokalnych produktach, użytych w niekonwencjonalny sposób, zaspokajającej oczekiwania najbardziej wymagających konsumentów. </t>
  </si>
  <si>
    <t>ilość egzemplarzy</t>
  </si>
  <si>
    <t>500-600</t>
  </si>
  <si>
    <t>Mieszkańcy województwa świętokrzyskiego ze szczególnym uwzględnieniem mieszkańców wsi</t>
  </si>
  <si>
    <t xml:space="preserve">II- III </t>
  </si>
  <si>
    <t>Urząd Marszałkowski Województwa Świętokrzyskiego</t>
  </si>
  <si>
    <t xml:space="preserve">Wyjazd studyjny zagraniczny do krajów UE </t>
  </si>
  <si>
    <t xml:space="preserve">Celem realizowanej operacji jest identyfikacji, gromadzenie i upowszechnianiu przykładów operacji zrealizowanych w ramach priorytetów Programu Rozwoju Obszarów Wiejskich w krajach europejskich oraz podniesienie jakości przyszłych zadań realizowanych w zakresie rozwoju obszarów wiejskich. Realizacja projektu umożliw w związku z tym  również wymianę wiedzy, doświadczeń i dobrych praktyk związanych z rozwojem rolnictwa, dziedzictwem kulturowym i przyrodniczym wsi, a także podstawowymi usługami lokalnymi dla ludności wiejskiej w zakresie wsparcia ze środków UE.
</t>
  </si>
  <si>
    <t>8-12</t>
  </si>
  <si>
    <t>Iiczba osób</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</si>
  <si>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</si>
  <si>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Osoby zaangazowane  w inicjatywę samorządu województwa "Wieś Warmii, Mazur i Powiśla miejscem, w którym warto żyć, liderzy i członkowie grup odnowy wsi, sołtysi, władze gminne, koordynatorzy gminni, moderatorzy pracownicy Urzędu Marszałkowskiego Województwa Warmińsko-Mazurskiego w Olsztynie.</t>
  </si>
  <si>
    <t xml:space="preserve">Urząd Marszałkowski Województwa Warmińsko-Mazurskiego w Olsztynie </t>
  </si>
  <si>
    <t>ul. Emilii Plater 1, 10-562 Olsztyn</t>
  </si>
  <si>
    <t xml:space="preserve"> Organizacja konkursu na "Najładniejszy wieniec dożynkowy"</t>
  </si>
  <si>
    <t xml:space="preserve">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
</t>
  </si>
  <si>
    <t>Społeczności lokalne, gminne. Osoby zaangażowane  w rozwój obszarów wiejskich.</t>
  </si>
  <si>
    <t>III,IV</t>
  </si>
  <si>
    <t>Urząd Marszałkowski Województwa Warmińsko-Mazurskiego w Olsztynie</t>
  </si>
  <si>
    <t>Udział w targach "Smaki Regionów" w Poznaniu</t>
  </si>
  <si>
    <t>Celem realizacji operacji jest promocja i wsparcie sektora żywności regionalnej, tradycyjnej i naturalnej z województwa warmińsko-mazurskiego</t>
  </si>
  <si>
    <t>Producenci i przetwórcy regionalnej żywności, członkowie ssieci Dziedzictwo Kulinarne Warmia Mazury Powiśle, przedstawiciele Urzędu Marszałkowskiego województwa Warmińsko-Mazurskiego.</t>
  </si>
  <si>
    <t>Konkurs na najładniejsze stoisko dożynkowe Kół Gospodyń Wiejskich 2020</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</si>
  <si>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</si>
  <si>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Koła Gospodyń Wiejskich z województwa warmińsko-mazurskiego</t>
  </si>
  <si>
    <t>Konferencja pn. "Kobiety z Kół Gospodyń Wiejskich - liderki lokalnej społeczności"</t>
  </si>
  <si>
    <t>Celem realizacji operacji jest promocja działalności Kół Gospodyń Wiejskich, jako oddolnych inicjatyw mających zdecydowany wpływ na rozwój obszarow wiejskich, integrowanie środowisk wiejskich, prezentacja osiągnięc dziedzictwa kulturowego, kulinarnego i tradycji regionalnych oraz przekazanie informacji dotyczących uregulowań prawnych, związanych z funkcjonowaniem Kół Gospodyń Wiejskich.</t>
  </si>
  <si>
    <t>Koła Gospodyń Wiejskich z województwa warmińsko-mazurskiego, lokalne grupy działania, instytucje i organizacje branżowe, przedstawiciele Urzędu Marszałkowskiego Województwa Warmińsko-Mazurskiego.</t>
  </si>
  <si>
    <t>Ekologiczne forum samorządowe</t>
  </si>
  <si>
    <t xml:space="preserve">Celem realizacji operacji jest między innymi przekazanie aktualnej informacji i wiedzy,wytycznych na tematy związane z ekologią. </t>
  </si>
  <si>
    <t>forum</t>
  </si>
  <si>
    <t>Gminy, powiaty, instytucje branżowe,samorząd wojewódzki,radni, przedstawiciele Urzędu Marszałkowskiego Województwa Warminsko-Mazurksiego</t>
  </si>
  <si>
    <t>Album promujący PROW 2014-2020</t>
  </si>
  <si>
    <t>Celem realizacji operacji jest pokazanie zrealizowanych w ramach Programu działań  jako przykładu dobrych praktyk</t>
  </si>
  <si>
    <t>Album</t>
  </si>
  <si>
    <t>Ogół społeczeństwa, Beneficjenci PROW 2014-2020, potencjalni beneficjenci PROW 2014-2020</t>
  </si>
  <si>
    <t>Szkolenia dla osób zaangażowanych we wdrażanie odnowy wsi pn. "Wieś warmii, Mazur i Powiśla miejscem, w którym warto żyć"</t>
  </si>
  <si>
    <t>Celem realizacji operacji jest wzrost wiedzy i umiejętności członków społeczności wiejskich biorących udział w inicjatywie samorządu województwa i osób zaangażowanych w inicjatywę samorządu w zakresie tematów związanych z wdrażaniem rozwoju oddolnego na obszarach wiejskich, aktywizację mieszkańców i odnowę wsi.</t>
  </si>
  <si>
    <t>szkolenie
liczba uczestników</t>
  </si>
  <si>
    <t>5
250</t>
  </si>
  <si>
    <t>Publikacja/broszura/materiał drukowany na temat dobrych praktyk w ramach PROW 2014-2020.</t>
  </si>
  <si>
    <t>Celem realizacji operacji jest identyfikacja oraz upowszechnienie przykładów operacji zrealizowanych w ramach Programu Rozwoju Obszarów Wiejskiech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</si>
  <si>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materiał drukowany</t>
  </si>
  <si>
    <t>1000</t>
  </si>
  <si>
    <t>Wioski tematyczne Warmii i Mazur</t>
  </si>
  <si>
    <t>Celem realizacji operacji jest identyfikacja i upowszechnienie idei wiosek tematycznych, jako przykładu oddolnej inicjatywy aktywizującej społeczność wiejską.</t>
  </si>
  <si>
    <t>Koła Gospodyń Wiejskich Warmii i Mazur - liderki na obszarach wiejskich</t>
  </si>
  <si>
    <t>Celem realizacji operacji jest przedstawienie charakterystyki wybranych kół gospodyń wiejskich w województwe warmińsko-mazurskim, jako przykładu organizacji kobiecej działającej na terenach wiejskich. Planuje się aby publikacja opatrzona była przykładami przepisów kulinarnych poszczególnych kół gospodyń wiejskich - jako inspiracja powrotu do tradycji kuchnii regionu Warmii i Mazur.</t>
  </si>
  <si>
    <t xml:space="preserve">"Warto zostać na wsi" </t>
  </si>
  <si>
    <t>Celem realizacji operacji jest pokazanie wsi , jako znakomitego miejsca do życia, zamieszkania i pracy zarobkowej</t>
  </si>
  <si>
    <t xml:space="preserve">młodzież ze szkół rolniczych </t>
  </si>
  <si>
    <t>Artykuł dotyczący promocji żywności regionalnej, tradycyjnej i naturalnej.</t>
  </si>
  <si>
    <t>Celem realizacji operacji jest promocja sektora żywności regionalnej, tradycyjnej i naturalnej z województwa warmińsko-mazurskiego</t>
  </si>
  <si>
    <t>Artykuł</t>
  </si>
  <si>
    <t>10</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</si>
  <si>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</si>
  <si>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</si>
  <si>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</si>
  <si>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</si>
  <si>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</si>
  <si>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</si>
  <si>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</si>
  <si>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</si>
  <si>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</si>
  <si>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</si>
  <si>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przedstawiciele LGD</t>
  </si>
  <si>
    <t>Wymiana wiedzy oraz rezultatów działań pomiędzy podmiotami uczestniczącymi w rozwoju obszarów wiejskich, w tym organizacja wydarzeń targowych o zasięgu krajowym i międzynarodowym w kontekście nowych modeli organizacji produkcji i sprzedaży rolniczej</t>
  </si>
  <si>
    <t>Organizacja spotkań i wydarzeń targowych mających na celu wymianę wiedzy na temat możliwości rozwoju obszarów wiejskich oraz promocji życia na wsi z wykorzystaniem możliwości jakie stwarzają nowe modele organizacji produkcji i sprzedaży rolniczej - krótkie łańcuchy dostaw, rolniczy handel detaliczny (RHD), w tym sprzedaż produktów ekologicznych i regionalnych</t>
  </si>
  <si>
    <t>targi/imprezy plenerowe/wystawy</t>
  </si>
  <si>
    <t>liczba targów/imprez plenerowych/wystaw</t>
  </si>
  <si>
    <t>ogół społeczeństwa, podmioty uczestniczące w realizacji i wdrażaniu PROW 2014-2020; instytucje zaangażowane w rozwój obszarów wiejskich lub zaangażowane bezpośrednio w realizację i wdrażanie PROW 2014-2020; przedstawiciele branży rolno-spożywczej - członkowie Sieci Dziedzictwa Kulinarnego Wielkopolska</t>
  </si>
  <si>
    <t>Międzynarodowe Targi Przemysłu Spożywczego, Rolnictwa i Ogrodnictwa "Grüne Woche 2020"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</si>
  <si>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</si>
  <si>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</si>
  <si>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liczba targów</t>
  </si>
  <si>
    <t xml:space="preserve">ogół społeczeństwa, rolnicy, przedstawiciele branży rolno-spżywczej, członkowie Sieci Dziedzictwa Kulinarnego Wielkopolska,
</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</si>
  <si>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</si>
  <si>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</si>
  <si>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</si>
  <si>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seminarów szkoleniowych</t>
  </si>
  <si>
    <t>Osoby pełniące funkcje sołtysów na obszarze województwa zachodniopomorskiego, lokalni liderzy wiejscy</t>
  </si>
  <si>
    <t>Urząd Marszałkowski Województwa Zachodniopomorskiego</t>
  </si>
  <si>
    <t>ul. Korsarzy 34,       70 - 540 Szczecin</t>
  </si>
  <si>
    <t>Liczba uczestników seminariów informacyjnych</t>
  </si>
  <si>
    <t>240</t>
  </si>
  <si>
    <t>Promocja regionalnej żywności wysokiej jakości, wytwarzanej z wykorzystaniem lokalnych surowców,  tradycji kulinarnych i nowoczesnych metod pozwalających zachować wartości odżywcze.</t>
  </si>
  <si>
    <t>Liczba targów</t>
  </si>
  <si>
    <t>Zwiedzający stoisko wystawiennicze Województwa Zachodniopomorskiego na imprezie targowej, potencjalni kontrahenci wystawców</t>
  </si>
  <si>
    <t xml:space="preserve">Liczba wystawców na stoisku wystawienniczym </t>
  </si>
  <si>
    <t>Promocja produktów tradycyjnych i regionalnych producentów z województwa zachodniopomorskiego</t>
  </si>
  <si>
    <t>Operacja o charakterze promocyjno-wystawienniczym</t>
  </si>
  <si>
    <t>Zwiedzający stoiska wystawiennicze lokalnych wytwórców produktów tradycyjnych, regionalnych i ekologicznych Pomorza Zachodniego na imprezie plenerowej, potencjalni kontrahenci wystawców</t>
  </si>
  <si>
    <t xml:space="preserve">Liczba wystawców </t>
  </si>
  <si>
    <t>12</t>
  </si>
  <si>
    <t>Aleja Zachodniopomorskie Smaki - Produkty Tradycyjne Pomorza Zachodniego w ramach "Pikniku nad Odrą"</t>
  </si>
  <si>
    <t>kongres</t>
  </si>
  <si>
    <t>Liczba spotkań</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</si>
  <si>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</si>
  <si>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Dożynki</t>
  </si>
  <si>
    <t>Zaproszeni goście i uczestnicy Dożynek Prezydenckich oraz zwiedzający stoisko wystawiennicze Województwa Zachodniopomorskiego na dożynkach</t>
  </si>
  <si>
    <t>Uczestnicy targów wystaw, imprez lokalnych, regionalnych, krajowych i międzynarodowych</t>
  </si>
  <si>
    <t>15</t>
  </si>
  <si>
    <t>Zwiedzający stoiska wystawiennicze wystawców na imprezie plenerowej, potencjalni kontrahenci wystawców</t>
  </si>
  <si>
    <t>Przegląd Kultury Ludowej</t>
  </si>
  <si>
    <t xml:space="preserve">Promocja zrównoważonego rozwoju obszarów wiejskich </t>
  </si>
  <si>
    <t>Ministerstwo Rolnictwa i Rozwoju Wsi</t>
  </si>
  <si>
    <t xml:space="preserve"> „Moja sytuacja w czasie koronawirusa”</t>
  </si>
  <si>
    <t>Celem operacji jest przeprowadzenie badania, przy wykorzystaniu ankiety internetowej, dotyczącego sytuacji mieszkańców obszarów wiejskich, w tym rolników, w czasach pandemii koronawirusa COVID-19, w szczególności w kontekście: poziomu zagrożenia ubóstwem, zmian preferencji zakupowych konsumentów żywności (asortyment/dostępność towarów), sprzedaży bezpośredniej produktów rolnych.</t>
  </si>
  <si>
    <t>Badanie</t>
  </si>
  <si>
    <t>Liczba badań</t>
  </si>
  <si>
    <t>Mieszkańcy obszarów wiejskich, w tym rolnicy oraz konsumenci żywności</t>
  </si>
  <si>
    <t xml:space="preserve">Centrum Doradztwa Rolniczego w Brwinowie, Oddział Warszawa </t>
  </si>
  <si>
    <t>ul. Wspólna 30, 00-930 Warszawa</t>
  </si>
  <si>
    <t>Dobre praktyki PROW 2014-2020 w województwie łódzkim.</t>
  </si>
  <si>
    <t>Kilkuminutowy film promocyjny - pokazanie przykładów dobrych praktyk PROW 2014-2020,  film będzie opierał się na pokazaniu projektów już zakończonych, promujących przedsiębiorców produkujących żywność, twórców ludowych i ich rękodzieło, zespoły ludowe,  gospodarstwa agroturystyczne, zrewitalizowane centra miast, miejsca rekreacji dla mieszkańców, czy infrastrukturę.</t>
  </si>
  <si>
    <t>film/spot</t>
  </si>
  <si>
    <t>liczba filmów/ spotów</t>
  </si>
  <si>
    <t>mieszkańcy województwa łódzkiego</t>
  </si>
  <si>
    <t>Urząd Marszałkowski Województwa Łódzkiego</t>
  </si>
  <si>
    <t>Al. Piłsudskiego 8, 90-051 Łódź</t>
  </si>
  <si>
    <t>Wyjazd studyjny dla przedstawicieli LGD, dotyczący sprzedaży bezpośredniej, przetwórstwa, ekologii, bioróżnorodności, gospodarowania odpadami</t>
  </si>
  <si>
    <t>Celem operacji jest pomoc w tworzenia sieci kontaktów dla członków Lokalnych Grup Działania, zapoznanie ich z dobrymi praktykami oraz wymiana doświadczeń nt. żywności ekologicznej, upowszechnienie informacji o metodach produkcji ekologicznej, sprzedaży bezpośredniej, rozwijanie przedsiębiorczości na wsi oraz sposobów gospodarowania odpadami.</t>
  </si>
  <si>
    <t>20 osób</t>
  </si>
  <si>
    <t>przedstawiciele Lokalnych Grup Działania z terenu województwa łódzkiego</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</si>
  <si>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</si>
  <si>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</si>
  <si>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 xml:space="preserve">mieszkańcy województwa łódzkiego, producenci produktów tradycyjnych woj. łódzkiego </t>
  </si>
  <si>
    <t>Wyjazd studyjny zagraniczny w celu promocji zrównoważonego rozwoju obszarów wiejskich</t>
  </si>
  <si>
    <t>Celem operacji jest zapoznanie uczestników z przykładami dobrych praktyk dotyczących rolniczej oraz pozarolniczej działalności oraz wymiana doświadczeń między rolnikami, producentami żywności ekologicznej, tradycyjnej, przedstawicielami jednostek samorządu terytorialnego m.in. nt. sprzętu i produktów w rolnictwie, ogrodnictwie, sadownictwie, hodowli zwierząt. Realizacja operacji przyczyni się do upowszechniania informacji o metodach produkcji ekologicznej wśród producentów i odbiorców, wpłynie na aktywizację mieszkańców oraz rozwijanie przedsiębiorczości na wsi.</t>
  </si>
  <si>
    <t>25 osób</t>
  </si>
  <si>
    <t>rolnicy w tym producenci żywności ekologicznej, tradycyjnej, przedstawiciele jednostek samorządu terytorialnego</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</si>
  <si>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</si>
  <si>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</si>
  <si>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szkolenia</t>
  </si>
  <si>
    <t xml:space="preserve">liczba uczestników szkoleń </t>
  </si>
  <si>
    <t>Urząd Marszałkowski Województwa Małopolskiego</t>
  </si>
  <si>
    <t>31-156 Kraków, ul. Basztowa 23</t>
  </si>
  <si>
    <t>Aleja Zachodniopomorskie Smaki - Produkty Tradycyjne Pomorza Zachodniego w ramach "Pikniku Ekologicznego" na Zamku Książąt Pomorskich</t>
  </si>
  <si>
    <t>Smaki Pomorza Zachodniego</t>
  </si>
  <si>
    <t>Cykl filmów</t>
  </si>
  <si>
    <t>Liczba odcinków</t>
  </si>
  <si>
    <t>7</t>
  </si>
  <si>
    <t>Ogół społeczeństwa, osoby zainteresowane produktami tradycyjnymi i lokalnymi z Pomorza Zachodniego</t>
  </si>
  <si>
    <t>Po zmianie</t>
  </si>
  <si>
    <t>Gromadzenie i upowszechnianie przykładów dobrych praktyk realizacji PROW 2014-2020 oraz PROW 2007-2013 poprzez organizację konkursu fotograficznego</t>
  </si>
  <si>
    <t>Organizacja konkursu fotograficznego ma na celu identyfikację projektów zrealizowanych przy wsparciu ze środków EFRROW. Uczestnicy projektu - mieszkańcy województwa wielkopolskiego wykonają fotografie zakątków wiejskich województwa wielkopolskiego, w których zrealizowano operacje w ramach PROW 2014-2020 lub PROW 2007-2013. Autorom najciekawszych prac zostaną wręczone nagrody w postaci bonów do sklepów ze  sprzętem fotograficznym. Koszt operacji uwzględnia również promocję konkursu w prasie lokalnej oraz Internecie.</t>
  </si>
  <si>
    <t>liczba konkursów
liczba laureatów</t>
  </si>
  <si>
    <t>1
9</t>
  </si>
  <si>
    <t>ogół społeczeństwa, mieszkańcy województwa wielkopolskiego</t>
  </si>
  <si>
    <t>III, IV</t>
  </si>
  <si>
    <t>Podnoszenie wiedzy mieszkańńców województwa wielkopolskiego na temat PROW 2014-2020, działań aktywizujących mieszkańców obszarów wiejskich oraz promocja zrównoważonego rozwoju obszarów wiejskich poprzez realizację działań informacyjnych</t>
  </si>
  <si>
    <t>Celem informacji jest zapoznanie opinii publicznej, w tym potencjalnych beneficjentów PROW 2014-2020 oraz partnerów KSOW z możliwościami realizacji przedsięwzięć na obszarach wiejskich finansowanych ze środków zewnętrznych, w tym głównie w ramach PROW 2014-2020 oraz prezentacja efektów podejmowanych działań poprzez realizację spotów/wywiadów radiowych na antenach rozgłośni o zasięgu lokalnym i regionalnym</t>
  </si>
  <si>
    <t>spot w radiu</t>
  </si>
  <si>
    <t>liczba spotów</t>
  </si>
  <si>
    <t xml:space="preserve">Celem operacji jest przedstawienie społeczeństwu, że fundusze europejskie są ogólnodostępne i przyczyniają się w wymierny oraz konkretny sposób do rozwoju obszarów wiejskich województwa pomorskiego. Projekt obejmować będzie zadania związane z promocją i rozpowszechnianiem dobrych przykładów/rozwiązań zrealizowanych i sfinansowanych ze środków PROW.  Operacja zostanie zrealizowana poprzez organizację sympozjum oraz konkursu.
Tematyka sympozjum dotyczyć będzie rozwiązań projektowych,  które wpływają na nowe modele organizacji produkcji i sprzedaży rolniczej tj. krótkie łańcuchy dostaw, rolniczy hadel detaliczny (RHD), a także dobre praktyki na obszarach wiejskich w zakresie odnawialnych źródeł energii oraz zarządzania wodami opadowymi. Powyższa forma realizacji operacji będzie służyć promowaniu wiedzy i doświadczenia wynikającego ze zrealizowanych projektów, wśród potencjalnych przyszłych beneficjentów, stanowiąc jednocześnie inspirację do zrealizowania nowych operacji. Celem sympozjum będzie stworzenie warunków dla dyskusji i wymiany doświadczeń́ na temat dobrych praktyk na obszarach wiejskich województwa pomorskiego.  Spotkanie  pozwoli na zaprezentowanie efektów wdrażania Programu poprzez wybrane projekty realizowane z jego środków na terenie Pomorza. Wydarzenie umożliwi wypracowanie strategii działania w celu polepszania jakosci życia na pomorskiej wsi. Konkurs fotograficzny ma na celu zainteresowanie mieszkańców województwa pomorskiego tematyką funduszy europejskich oraz zapewnienie niekonwencjonalnego sposobu promowania i informowania o wpływie Unii Europejskiej na rozwój społeczny, kulturalny i gospodarczy obszarów wiejskich województwa pomorskiego oraz pokazania korzyści z wykorzystania funduszy unijnych na rzecz polepszenia jakości życia na obszarach wiejskich i tym samym promocji pomorskiej wsi jako miejsca do życia, odpoczynku i rozwoju zawodowego. </t>
  </si>
  <si>
    <t>mieszkańcy województwa pomorskiego</t>
  </si>
  <si>
    <t>osoba/50</t>
  </si>
  <si>
    <t xml:space="preserve">W ramach przedmiotowej operacji zaplanowano zadania mające służyć wymianie wiedzy pomiędzy podmiotami uczestniczącymi w rozwoju obszarów wiejskich  i promowaniu integracji oraz współpracy między nimi. Planuje się, iż w ramach operacji zorganizowana zostanie konferencja, której celem będzie przybliżenie tematyki związanej z rozwojem i aktywizacją samorządów lokalnych i gospodarczych. </t>
  </si>
  <si>
    <t xml:space="preserve">Celem operacji jest promocja regionu, jego walorów i osiągnięć pomorskiego rolnictwa, a także lokalnych i tradycyjnych produktów żywnościowych. Operacja zostanie zrealizowana poprzez organizację wydarzeń o charakterze targowo-wystawienniczym.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oraz produktów wpisanych na Listę Produktów Tradycyjnych. Wydarzenia dadzą możliwość promocji dziedzictwa kulturowego, w tym kulinarnego, będą okazją do promcji turystycznych i krajoznawczych terenów obszarów wiejskich czy  kultywować regionalny folklor, pomorskie tradycje i obrzędy,  np. związane ze świętem plonów - dożynkami. </t>
  </si>
  <si>
    <t>sztuka/40</t>
  </si>
  <si>
    <t>grupa bezpośrednia: wystawcy (producenci lokalnych wyrobów żywnościowych w tym produktów tradycyjnych, przedstawiciele firm gastronomicznych, lokalni przedsiębiorcy związani z sektorem rolno-spożywczym, członkowie sieci dziedzictwo kulinarne; rolnicy, kgw) grupa pośrednia: ogół społeczeństwa, w tym turyści i mieszkańcy Pomorza</t>
  </si>
  <si>
    <t>osoba/100000</t>
  </si>
  <si>
    <t>dzień/25</t>
  </si>
  <si>
    <t>sztuka/1</t>
  </si>
  <si>
    <t>liczba uczestników imprees plenerowych</t>
  </si>
  <si>
    <t>osoba/300</t>
  </si>
  <si>
    <t xml:space="preserve">Wspieranie współpracy i upowszechnianie wiedzy w zakresie produkcji żywnosci </t>
  </si>
  <si>
    <t xml:space="preserve">Celem konkursu jest zachęcenie pomorskich rolników do przetwórstwa wyprodukowanej przez siebie żywności i sprzedaż tych przetworzonych produktów. Ideą  konkursu jest również identyfikacja lokalnych tradycyjnych produktów żywnościowych, charakterystycznych dla województwa pomorskiego. </t>
  </si>
  <si>
    <t xml:space="preserve"> rolnicy, koła gospodyń wiejskich </t>
  </si>
  <si>
    <t>min. 10 /min. 150</t>
  </si>
  <si>
    <t>min. 2</t>
  </si>
  <si>
    <t>min .4</t>
  </si>
  <si>
    <t>6</t>
  </si>
  <si>
    <t>"Opolskie - aktywnie i smacznie"</t>
  </si>
  <si>
    <t xml:space="preserve">Informacje i publikacje w internecie </t>
  </si>
  <si>
    <t xml:space="preserve">liczba informacji </t>
  </si>
  <si>
    <t>mieszkańcy województwa, turyści krajowi i zagraniczni poszukujący ofert spędzenia wolnego czasu poza miejscem zamieszkania</t>
  </si>
  <si>
    <t xml:space="preserve">Mikołaj z tradycją </t>
  </si>
  <si>
    <t xml:space="preserve">Organizacja wydarzenia ma na celu aktywizacje mieszkanców obszarów wiejskich w celu tworzenia partnerstw na rzecz realizacji projektów nakierowanych na rozwój tych obszarów. Propagowanie dziedzictwa kulturowego oraz tradycji charakterystycznych dla regionu spowoduje wiekszą aktywizacje mieszkańców obszarów wiejskich. Promocja jakości życia na wsi oraz promocja wsi jako miejsca do życia i rozwoju zawodowego będzie stymulacja dla różnych grup odbiorców. Nastąpi zwiekszenie udziału zainteresowanych stron we wdrażaniu inicjatyw na rzecz rozwoju obszarów wiejskich. </t>
  </si>
  <si>
    <t>Wydarzenie, warsztaty, targi</t>
  </si>
  <si>
    <t>szacowana liczba uczestników/wystawców</t>
  </si>
  <si>
    <t>100/15</t>
  </si>
  <si>
    <t>Mieszkańcy obszarów wiejskich, Koła Gospodyń Wiejskich</t>
  </si>
  <si>
    <t>Z podwórka na biosko</t>
  </si>
  <si>
    <t xml:space="preserve">Organizacja wydarzenia ma na celu aktywizacje mieszkanców obszarów wiejskich w celu tworzenia partnerstw na rzecz realizacji projektów nakierowanych na rozwój tych obszarów. Integracja pokoleniowa. Promocja jakości życia na wsi oraz promocja wsi jako miejsca do życia i rozwoju zawodowego będzie stymulacja dla różnych grup odbiorców. Nastąpi zwiekszenie udziału zainteresowanych stron we wdrażaniu inicjatyw na rzecz rozwoju obszarów wiejskich. </t>
  </si>
  <si>
    <t>Wydarzenie</t>
  </si>
  <si>
    <t>Mieszkańcy obszarów wiejskich</t>
  </si>
  <si>
    <t xml:space="preserve">Wiejskie wesele </t>
  </si>
  <si>
    <t xml:space="preserve">Poznanie tradycji poprzez zabawę, naukę, zdobywanie nowych umiejętności. Pokazanie młodzieży, że nastała moda na folklor. Integracja pokoleniowa. 
Podniesienie wiedzy społeczeństwa na temat możliwości pozyskiwania dotacji na realizację przedsięwzięć mających na celu rozwój obszarów wiejskich. Tworzenie partnerstw pomiędzy mieszkańcami gminy, lokalnymi instytucjami sektora publicznego, przedsiębiorcami oraz organizacjami pozarządowymi. 
</t>
  </si>
  <si>
    <t>Mieszkańcy obszarów wiejskich, KGW</t>
  </si>
  <si>
    <t>Lubelskie Rowerowe z KSOW-em</t>
  </si>
  <si>
    <t xml:space="preserve">Zwiększenie udziału zainteresowanych stron we wdrażaniu inicjatyw na rzecz rozwoju obszarów wiejskich.  </t>
  </si>
  <si>
    <t xml:space="preserve">Mieszkańcy obszarów wieejskich </t>
  </si>
  <si>
    <t>Alternatywne źródła dochodu dla małych gospodarstw</t>
  </si>
  <si>
    <t xml:space="preserve">Przedmiotem operacji jest upowszechnianie wiedzy na temat  innowacyjnych przedsięwzięć na obszarach wiejskich oraz upowszechnienie informacji oraz dobrych praktyk w tym zakresie. </t>
  </si>
  <si>
    <t>Doradcy z ośrodków doradztwa rolniczego, izb rolniczych, prywatnych podmiotów doradczych,  nauczyciele szkół rolniczych, przedstawiciele Instytutów, uczelni rolniczych, rolnicy</t>
  </si>
  <si>
    <t>Centrum Doradztwa Rolniczgo w Brwinowie</t>
  </si>
  <si>
    <t>broszura</t>
  </si>
  <si>
    <t>liczba broszur</t>
  </si>
  <si>
    <t>nakład</t>
  </si>
  <si>
    <t xml:space="preserve">Promocja przedsiębiorczości na obszarach wiejskich </t>
  </si>
  <si>
    <t>Celem proponowanej operacji jest promocja działań kreujących przedsiębiorczość na obszarach wiejskich, poprzez prezentację dobrych przykładów przesięwzięć nagrodzonych w konkursie Sposób na Sukces.
Operacja wpisuje się w priorytet 6 - Wspieranie  włączenia  społecznego,  ograniczania  ubóstwa i rozwoju gospodarczego na obszarach wiejskich
Temat 7: Wspieranie rozwoju przedsiębiorczości na obszarach wiejskich przez podnoszenie poziomu wiedzy i umiejętności w obszarach innych niż wskazane w pkt. 4.6
Temat 8: Promocja jakości życia na wsi lub promocja wsi jako miejsca do życia i rozwoju zawodowego</t>
  </si>
  <si>
    <t>Konferencja jubileuszowa i gala finałowa konkursu</t>
  </si>
  <si>
    <t>Przedstawiciele: 
-przedsiębiorców, w tym laureatów konkursu Sposób na Sukces wszystkich edycji,
- doradców rolniczych,
- pracowników ośrodków doradztwa rolniczego,
- mieszkańców obszarów wiejskich,
- organizatorów oraz partnerów konkursu, - instytucji publicznych, 
- przedstawicieli organizacji społecznych, 
- samorządów, 
- podmiotów gospodarczych- lokalne grupy działania oraz
 - media skupione wokół idei promocji i rozwoju przedsiębiorczości na obszarach wiejskich</t>
  </si>
  <si>
    <t>Wydawnictwo konkursowe (1) i broszura okolicznościowa (1)</t>
  </si>
  <si>
    <t>wydawnictwo</t>
  </si>
  <si>
    <t>"Wypoczynek na wsi na przykladzie działalności prowadzonej przez laureatów konkursu Sposób na Sukces"</t>
  </si>
  <si>
    <t>e-wydawnictwo</t>
  </si>
  <si>
    <t xml:space="preserve">1, 2, 3, 4, 5, 6 </t>
  </si>
  <si>
    <t xml:space="preserve">Dobre praktyki w gospodarowaniu wodą w rolnictwie i na obszarach wiejskich </t>
  </si>
  <si>
    <t>Celem operacji jest promocja dobrych praktyk w zakresie gospodarowania wodą w rolnictwie i na obszarach wiejskich.  Sprawdzone praktyki są dobrym narzędziem podnoszenia jakości kapitału ludzkiego. Rozwiazania prezentujące dobre praktyki można  wykorzystać  w podobnych warunkach w innych miejscach. Celem naszej operacji jest zapoznie rolników, mieszkańców obszarów wiejskich, przedstawicieli samorządów czy tez przedstawicieli LGD z innowacyjnymi rozwiazaniami z obszaru racjonalnej gospodarki wodnej juz stosowanymi w naszym kraju i możliwymi do zastosowania w innych miejscach.</t>
  </si>
  <si>
    <t>Broszura/ zeszyt tematyczny</t>
  </si>
  <si>
    <t>broszura/ nakład</t>
  </si>
  <si>
    <t>6/3000</t>
  </si>
  <si>
    <t>rolnicy, mieszkańcy obszarów wiejskich, Lolaklne Grupy Działania, Lokalne Partnerstwa ds..Wody, doradcy rolniczy,  Administracja samorządowa</t>
  </si>
  <si>
    <t>konferencja dwudniowa</t>
  </si>
  <si>
    <t>150-200</t>
  </si>
  <si>
    <t>„Przedsiębiorczość w praktyce – LEADER na rzecz przedsiębiorczości i dziedzictwa kulturowego”</t>
  </si>
  <si>
    <t>Cel: Porównanie metod/systemów tradycyjnych z  innowacyjnymi prowadzenia działalności przez rolników i organizacje NGO na terenach wiejskich. Przedstawienie modelowych sposobów współpracy z wykorzystaniem nowatorskich sposobów dystrybucji i marketingu między rolnikami i innymi podmiotami prowadzącymi działalność na terenie obszarów wiejskich, dzięki którym rozwija się przedsiębiorczość na wsi. Restauratorzy i podmioty agroturystyczne w wizytowanych regionach korzystają głównie z dostarczanych przez miejscowych producentów produktów rolnych, zachęcając tym samym rolników do ciągłego prowadzenia gospodarstw rolnych, które stają się atrakcyjne pod względem ekonomicznym. Jednocześnie gospodarstwa, o których mowa idąc naprzeciw swoim odbiorcom starają się aby ich produkcja była jak najbardziej zbliżona do ekologicznej. Skrócenie łańcucha dostaw daje pewność konsumentom co do jakości i świeżości półproduktów, z których przygotowywane są finalne produkty. Kulinaria wizytowanych obiektów przyciągają turystów z całego kraju, jest to więc dobry przykład dla poszukujących alternatywnej bądź podstawowej działalności. Działanie to ma również na celu umożliwianie realizacji polityki rozwoju MRiRW, kładącej duży nacisk na rozwój, różnicowanie działalności i poprawę konkurencyjności gospodarstwa na terenach wiejskich.</t>
  </si>
  <si>
    <t>szkolenie z wyjazdem studyjnym</t>
  </si>
  <si>
    <t>wyjazdy studyjne</t>
  </si>
  <si>
    <t>Doradcy ODR zajmujący się tematyką przedsiębiorczości wiejskiej, na co dzień pracujący na rzecz przedsiębiorców; przedstawiciele CDR zajmujący się tą tematyką, przedstawiciele Lokalnych Grup Działania z terenu całej Polski, samorządowcy, przedsiębiorcy, mieszkańcy wsi zainteresowani działaniami gospodarczymi i współpracą z LGD.</t>
  </si>
  <si>
    <t xml:space="preserve">Rozwój górskich i podgórskich terenów wiejskich w oparciu o potencjał obszaru i produkty markowe
</t>
  </si>
  <si>
    <t>Celem operacji jest wsparcie rozwoju miejscowości obszarów górskich i podgórskich poprzez upowszechnienie  wiedzy i  dobrych praktyk z zakresu wykorzystania potencjału przyrodniczego i kulturowego w rozwoju  inicjatyw przedsiębiorczych.
Przedmiotem operacji jest identyfikacja, gromadzenie i upowszechniane przykładów rozwoju działań przedsiębiorczych  na  obszarach górskich w oparciu o walory naturalne i zasoby lokalne, w tym służących realizacji priorytetów Programu Rozwoju Obszarów Wiejskich. W tym zakresie zostanie przygotowane opracowanie  dotyczące identyfikacji  dobrych przykładów, a następnie przygotowane zostaną i przeprowadzone szkolenia  e-learningowe z zakresu tworzenia i funkcjonowania marki lokalnej oraz rozwoju działalności rolniczej i pozarolniczej na obszarach górskich i podgórskich. W dalszej kolejności  zostanie zorganizowany wyjazd studyjny  prezentujący od strony praktycznej inicjatywy przedsiębiorcze na obszarach górskich i podgórskich, w tym przykłady służące realizacji priorytetów PROW. W ostatnim etapie, w celu upowszechnienia wiedzy tematycznej i dobrych przykładów zorganizowana zostanie konferencja.</t>
  </si>
  <si>
    <t xml:space="preserve">Analiza/ekspertyza/badanie
(Informacje i publikacje w internecie) </t>
  </si>
  <si>
    <t>liczba analiz</t>
  </si>
  <si>
    <t>Mieszkańcy obszarów wiejskich, rolnicy, przedsiębiorcy, przedstawiciele podmiotów doradczych, przedstawiciele organizacji pozarządowych, jednostek samorządu terytorialnego, jednostek naukowych oraz inne osoby lub przedstawiciele podmiotów zaineresowanych tematyką operacji.</t>
  </si>
  <si>
    <t>Szkolenie (e-learning, elektroniczna platforma szkoleniowa)</t>
  </si>
  <si>
    <t xml:space="preserve"> liczba uczestników w każdym szkoleniu</t>
  </si>
  <si>
    <t>VI Ogólnopolski Zlot Zagród Edukacyjnych</t>
  </si>
  <si>
    <t xml:space="preserve">Celem konferencji jest wsparcie rozwoju idei zagród edukacyjnych w Polsce, jako elementu różnicowania źródeł dochodu mieszkańców wsi oraz zrównoważonego rozwoju obszarów wiejskich i rolnictwa wielofunkcyjnego. Realizacja operacji  posłuży podniesieniu kompetencji i potencjału rozwojowego Ogólnopolskiej Sieci Zagród Edukacyjnych jako pionierskiej inicjatywy w zakresie rozwoju rolnictwa społecznego w Polsce, zainicjowanej i koordynowanej przez Dział Rozwoju Obszarów Wiejskich CDR Oddział w Krakowie. Planowane jest  przeprowadzenie ogólnopolskiej  konferencji wirtualnej w formie mieszanej synchroniczno-asynchronicznej. W części asynchronicznej uczestnicy będa mieli udostępnione w sieci  przez okreśłony czas  materiały tematyczne w formie wykładów video, prezentacji  i opracowań pisemnych, w części synchronicznej  uczestnicy spotkają sie z wykładowcami i ekspertami on-line  za pośrednictwem  audio-video oraz czatu. Tematyka konferencj skierowana będzie na   innowacje produktowe, organizacyjne i marketingowe w rolnictwie i  produkcji żywności oraz ekologii  na obszarach wiejskich.  Specjalna część konferencji będzie poświęcona funkcjonowaniu zagród edukacyjnych w sytuacji kryzysu wywołanego pandemią COVID-19, w tym aspektom związanym z bezpieczeństwem świadczenia usług w ramach rolnictwa społecznego. Elementem programu będzie galeria dobrych praktyk rolnictwa społecznego, ze szczególnym uwzględnieniem działań wspartych dofinansowaniem  w ramach PROW 2014-2020. 
</t>
  </si>
  <si>
    <t>Wirtualna konferencja synchroniczno-asynchroniczna</t>
  </si>
  <si>
    <t xml:space="preserve">Rolnicy i przedsiębiorcy z branży rolno-spożywczej prowadzący  lub przygotowujący  się do prowadzenia gospodarstwa, w szczególności członkowie Ogólnopolskiej Sieci Zagród Edukacyjnych.
Przedstawiciele jednostek doradztwa rolniczego (ODR, CDR).
Przedstawicieli ośrodków naukowych, wspierających wielofunkcyjny rozwój obszarów wiejskich.
Przedstawicieli administracji rządowej, w szczególności reprezentujących resorty rolnictwa, polityki społecznej, edukacji i turystyki. </t>
  </si>
  <si>
    <t>Kompetentny trener turystyki wiejskiej</t>
  </si>
  <si>
    <t>cykl szkoleń</t>
  </si>
  <si>
    <t>doradcy rolniczy oraz liderzy stowarzyszeń agroturystycznych w Polsce</t>
  </si>
  <si>
    <t xml:space="preserve">I-III   </t>
  </si>
  <si>
    <t>podręcznik trenera</t>
  </si>
  <si>
    <t>XIX Ogólnopolskie Sympozjum Agroturystyczne</t>
  </si>
  <si>
    <t>Celem konferencji jest integracja środowisk skupionych wokół rozwoju turystyki wiejskiej oraz ustanowienie płaszczyzny wymiany wiedzym, doświadczeń oraz networking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na opetacje złoża się:  1) Ogólnopolska 3-dniowa konferencja popularno-naukowa ukierunkowana na zagadnienia społeczne w kontekście turystyki społecznej i rolnictwa wielofunkcyjnego oraz możliwości poszerzenia oferty agroturystycznej o usługi włączenia społecznego.   2) Publikacja konferencyjna  obejmujaca artykuły, doniesienia i komunikaty dotyczące  rezultatów teoretycznych, metodycznych i empirycznych studiów oraz badań w zakresie tematu wiodącego przygotowane przez zainteresowane ośrodki naukowe.</t>
  </si>
  <si>
    <t>Konferencja, publikacja/materiał drukowany</t>
  </si>
  <si>
    <t xml:space="preserve">Przedstawiciele instytucji naukowych, doradztwa rolniczego, organizacji pozarządowych (w tym Lokalnych Grup Działania), lokalnych i regionalnych organizacji turystycznych, administracji państwowej i samorządowej. </t>
  </si>
  <si>
    <t>publikacja naukowa</t>
  </si>
  <si>
    <t xml:space="preserve">PANDEMIKI - konkurs na najciekawsze inicjatywy  na obszarach wiejskich w czasie pandemi Covid-19 </t>
  </si>
  <si>
    <t>Głównym celem proponowanej operacji jest przekazanie wiedzy i wymiana doświadczeń na temat najlepszych działań podjętych w trakcie okresu ogólnokrajowej  pandemi Covid-19. Realizacja operacji przyczyni się do identyfikowania i zbierania przykładów udanych inicjatyw służących wznajemnej integracji mieszkańców obszarów wiejskich oraz niesienia pomocy. Wydany zbiór dobrych praktyk może posłużyć w kreowaniu inicjatywy Smart Villages oraz być przykłądem działań w kryzysowych sytuacjach.</t>
  </si>
  <si>
    <t>liczba uczestików</t>
  </si>
  <si>
    <t xml:space="preserve">Grupę docelowa operacji będą stanowić partnerzy KSOW, mieszkańcy obszarów wiejskich, podmioty wspierjące rozwój obszaów wiejskich i działające na obszarach wiejskich, w tym KGW, OSP, LGD. </t>
  </si>
  <si>
    <t>Centrum Doradztwa Rolniczego w Brwinowie oddział w Krakowie</t>
  </si>
  <si>
    <t>Odpoczywaj na wsi BEZPIECZNIE</t>
  </si>
  <si>
    <t xml:space="preserve">Celem operacji jest  przekazanie wiedzy na temat bezpiecznego prowadzenia działalności  turystycznej w obiektach agroturystycznych i turystyki wiejskiej w dobie zagrożeń epidemiologicznych, wypracowanie wzorcowych modeli przyjmowania i obsługi gości w obliczu takiego zagrożenia oraz upowszechnianie  dobrych praktyk.
Realizacje celu będą realizowane poprzez  
1) opracowanie i wydanie broszury informacyjnej zawierającej wypracowane  procedury oraz wytyczne do bezpiecznego prowadzenia działalności w obiektach turystyki wiejskiej w tym agroturystyki, zawierającej m.in.  praktyczne wzory  procedur bezpieczeństwa obowiązujących kwaterodawców oraz gości w związku z zagrożeniem epidemicznycm oraz na wypadek innego rodzaju ryzyka.
2) Nakręcenie filmu instruktażowego dla kwaterodawców, zawierającego informacje o zagrożeniach związanych z możliwością występowania chorób zakaźnych i ograniczania ich rozprzestrzeniania się oraz pokazania funkcjonujących już dobrych praktyk , tłumacząc na czym polegają wprowadzone procedury.
3) e-learning i e-doradztwo z zakresu aktualnych przepisów i zidentyfikowanych aktualnych potrzeb w celu pogłębienia i upowszechniania wiedzy na temat  innowacyjnych rozwiązań pod względem zapewnienia bezpieczeństwa zdrowotnego w obiektach  turystki wiejskiej. 
4) Przeprowadzenie konkursu  internetowego  pn. "Bezpieczna kwatera" </t>
  </si>
  <si>
    <t>liczba egzemplarzy</t>
  </si>
  <si>
    <t xml:space="preserve">Grupę docelowa operacji będą rolnicy i mieszkańcy wsi prowdzący usługi zakwaterowania oraz świadczący inne usługi turystyczne i okołoturystyczne w ramach agroturystyki i turystyki wiejskiej,  podmioty wspierjące wielofunkcyjny rozwój obszaów wiejksich, w szczególności doradcy ODR i członkowie stowarzyszeń agroturystycznych.  </t>
  </si>
  <si>
    <t>film instruktażowy</t>
  </si>
  <si>
    <t>e-doradztwo</t>
  </si>
  <si>
    <t>liczba beneficjentów</t>
  </si>
  <si>
    <t xml:space="preserve"> liczba</t>
  </si>
  <si>
    <t xml:space="preserve">Tradycyjne praktyki kulinarne szansą dla współczesnych wiejskich gospodarstw domowych </t>
  </si>
  <si>
    <t xml:space="preserve">Celem operacji jest identyfikacja i upowszechnienie dobrych praktyk zrównoważonego i tradycyjnego gospodarstwa wiejskiego w celu poprawy zdolności współczesnych wiejskich gospodarstw domowych do łagodzenia sytuacji kryzysowych wywołanych zewnętrznymi czynnikami globalnymi, takimi jak pandemia. Szczególny nacisk zostanie położony na tradycyjne uprawy, hodowle, przetwórstwo domowe i praktyki kulinarne zapewniające samozaopatrzenie lub  dodatkowe źródło dochodu gospodarstw wiejskich. Dodatkowym aspektem będzie popularyzowanie i promowanie idei i postaw niemarnowania żywności.  W ramach operacji planuje się następujące działania:
• Analiza i ekspertyza teoretyczna na podstawie badań literaturowych i wiedzy eksperckiej, prowadzące do rekonstrukcji zestawu dobrych praktyk kultury kulinarnej w zakresie produktów roślinnych i odzwierzęcych. 
• Konkurs dla mieszkańców wsi na najlepsze praktyki w tradycyjnej kulturze kulinarnej wsi. 
Kluczowym kryterium oceny praktyk będzie możliwość ich zastosowania w zrównoważonym (proekologicznym) rolnictwie oraz w zrównoważonej diecie. Planuje się organizację jednego ogólnopolskiego konkursu.
• Atlas tradycyjnych i zrównoważonych praktyk kultury kulinarnej - wydawnictwo drukowane i elektroniczne, opracowane na  podstawie wcześniejszych działań projektowych tj. rekonstrukcji stanowiących rezultat analizy i ekspertyzy oraz dobrych praktyk zebranych w wyniku konkursu.  Atlas będzie miał formę w formie instruktywnej publikacji, w atrakcyjnej formie graficznej i układzie treści.   
• Konferencja upowszechnieniowo-promocyjna. Celem konferencji  będzie zaprezentowanie i upowszechnienie rezultatów projektu. Konferencja będzie okazją  wymiany wiedzy, opinii i doświadczeń pomiędzy grupami beneficjentów projektu oraz środowiskami naukowymi i eksperckimi oraz ułatwienie nawiązania współpracy między nimi.
• Cykl programów medialnych poświęconych promocji tradycji kulinarnych i potraw bazujących na tych tradycjach oraz tradycyjnych i naturalnych produktach rolnych. Planowane jest 10 programów.
</t>
  </si>
  <si>
    <t>analizy i ekspertyzy</t>
  </si>
  <si>
    <t>sztuka</t>
  </si>
  <si>
    <t>Mieszkańcy wsi, rolnicy, doradcy ODR, Koła Gospodyń Wiejskich, Lokalne Grupy Działania</t>
  </si>
  <si>
    <t>egz.</t>
  </si>
  <si>
    <t xml:space="preserve">liczba </t>
  </si>
  <si>
    <t>programy medialne</t>
  </si>
  <si>
    <t>liczba</t>
  </si>
  <si>
    <t xml:space="preserve">Przykłady organizacji łańcuchów dostaw żywności
</t>
  </si>
  <si>
    <t xml:space="preserve">Celem operacji  jest wsparcie tworzenia łańcuchów dostaw żywności poprzez upowszechnienie wiedzy i dobrych przykładów w tym zakresie. Przedmiotem operacji jest opracowanie w formie broszury obejmujące podstawową wiedzę na temat łańcuchów dostaw żywnosci oraz przykłady organizowania i funkcjonowania różnych form współpracy pomiędzy producentami, podmiotami zajmującymi się przetwórstwem a konsumentami w tym zakresie. </t>
  </si>
  <si>
    <t xml:space="preserve">Broszura </t>
  </si>
  <si>
    <t xml:space="preserve">liczba broszur </t>
  </si>
  <si>
    <t>Rolnicy,  przedsiębiorcy, doradcy,   organizacje pozarządowe, podmioty wspierajce rozwój obszarów wiejskich.</t>
  </si>
  <si>
    <t>Centrum Doradztwa Rolniczego w Brwinowie, Oddział  w Krakowie</t>
  </si>
  <si>
    <t xml:space="preserve"> Gospodarstwa rolne i małe zakłady przetwórstwa rolno-spożywczego i ich znaczenie w rozwoju krótkich łańcuchów dostaw żywności</t>
  </si>
  <si>
    <t>Celem operacji jest  przekazanie wiedzy i informacji na temat możliwości oraz wymagań  przy  produkcji żywności i jej sprzedazy   w ramach krótkich łańcuchów dostaw (rolniczy handel detaliczny oraz innych form przetwórstwa i sprzedaży zywności).Ponadto przedstawine będą przykładowe rozwiązania organizacji działalności produkcji i przetwórstwa zywności w wybranych gospodarstwach rolnych  oraz upowszechniane będą dobre praktyki. Wyjazd studyjny  bedzie również okazją do zapooznanie uczestników z organizacją przetwórstwa i wprowadzania do obrotu produktów rolno spożywczych w gospodarstwach i zakładach przetwórczych.</t>
  </si>
  <si>
    <t>Konferencja krajowa  z wyjazdem studyjnym</t>
  </si>
  <si>
    <t xml:space="preserve">liczba konferencji </t>
  </si>
  <si>
    <t xml:space="preserve"> Rolnicy, doradcy,  przedsiębiorcy, administracja rządowa i samorządowa</t>
  </si>
  <si>
    <t>100</t>
  </si>
  <si>
    <t xml:space="preserve">liczba wyjazdów </t>
  </si>
  <si>
    <t>Rolnicy, doradcy,  przedsiębiorcy, administracja rządowa i samorządowa</t>
  </si>
  <si>
    <t xml:space="preserve">Dożynki Prezydenckie w Spale </t>
  </si>
  <si>
    <t xml:space="preserve">liczba stoisk informacyjno -promocyjnych </t>
  </si>
  <si>
    <t xml:space="preserve">uczestnicy dożynek </t>
  </si>
  <si>
    <t xml:space="preserve">Dożynki Jasnogórskie w Częstochowie </t>
  </si>
  <si>
    <t>Wideo Konferencja</t>
  </si>
  <si>
    <t>Konkurs krajowy na najlepszą tradycyjną wędzarnię</t>
  </si>
  <si>
    <t>konkurs krajowy</t>
  </si>
  <si>
    <t>Rolnicy , przetwórcy</t>
  </si>
  <si>
    <t>Produkcja i sprzedaż żywności z gospodarstwa w warunkach zagrożenia epidemiologicznego</t>
  </si>
  <si>
    <t>Celem operacji jest przekazanie wiedzy  rolnikom, producentom żywności i doradcom w zakresie  produkcji i sprzedaży produktów żywnościowych z gospodarstwa w warunkach  podwyższonego ryzyka wystąpienia zagrożeń i wobec zmian w postawach i zachowaniach konsumentów. Operacja ma za zadanie zebranie i przeanalizowanie i przedstawienie przykładów inicjatyw w zakresie aktywizacji sprzedaży lokalnej żywności oraz analizę uwarunkowań prowadzenia takiej sprzedaży i przygotowanie wytycznych, które przyczynią się do rozwoju różnych kanałów dystrybucji tej żywności.</t>
  </si>
  <si>
    <t xml:space="preserve"> opracowanie zbioru dobrych praktych oraz wytycznych dotyczących sprzedaży , publikacja, seminaria internetowe</t>
  </si>
  <si>
    <t xml:space="preserve">liczba opracowań </t>
  </si>
  <si>
    <t xml:space="preserve">liczba publikacji </t>
  </si>
  <si>
    <t>Co to jest KSOW? Film promujący KSOW.</t>
  </si>
  <si>
    <t xml:space="preserve">Celem operacji  jest rozpowszechnianie informacji o Krajowej Sieci Obszarów Wiejskich, o jej strukturze, zasadach i metodach działania  w tym  o potrzebie gromadzeniu dobrych praktyk jako inspiracji w działalności podmiotów na obszarach wiejskich. </t>
  </si>
  <si>
    <t>film do zamieszczenia w internecie</t>
  </si>
  <si>
    <t xml:space="preserve">film </t>
  </si>
  <si>
    <t xml:space="preserve">Grupę docelowa operacji będą stanowić partnerzy KSOW, mieszkańcy obszarów wiejskich, podmioty wspierające rozwój obszarów wiejskich i działające na obszarach wiejskich. 
</t>
  </si>
  <si>
    <t>Centrum Doradztwa Rolniczego w Brwinowie Oddział w Warszawie</t>
  </si>
  <si>
    <t>Sieci tematyczne funkcjonujące na obszarach wiejskich</t>
  </si>
  <si>
    <t xml:space="preserve">Celem operacji  jest przeprowadzenie badania i zidentyfikowanie oraz zebranie informacji dotyczących sieci tematycznych, funkcjonujących na obszarach wiejskich.  </t>
  </si>
  <si>
    <t>analiza / ekspertyza / badanie</t>
  </si>
  <si>
    <t xml:space="preserve"> Jednostki wsparcia sieci KSOW oraz podmioty działające w ramach sieci tematycznych. </t>
  </si>
  <si>
    <t>2, 6</t>
  </si>
  <si>
    <t>Agroturystyka na nowo</t>
  </si>
  <si>
    <t xml:space="preserve">Celem operacji jest  poznanie oczekiwań osób chcących skorzystać z usług gospodarstw agorturystycznych lub innych podmiotów świadczących tego rodzaju usługi a następnie rozpowszechnienie wyników wśród osób lub podmiotów zainteresowanych,  ułatwienie wymiany wiedzy pomiędzy podmiotami prowadzącymi takie usługi, tj. uczestniczącymi w rozwoju obszarów wiejskich oraz wsparcie ich merytoryczne. </t>
  </si>
  <si>
    <t xml:space="preserve">szkolenia, badanie </t>
  </si>
  <si>
    <t>Grupą docelową operacji są osoby prowadzące gospodarstw agroturystyczne, chcące założyć taki rodzaj działąlności lub osoby prowadzące lub chcące założyć  tego typu działalność w ww. zakresie.</t>
  </si>
  <si>
    <t>liczba analiz / ekspertyz</t>
  </si>
  <si>
    <t>III, IV, V, VI</t>
  </si>
  <si>
    <t xml:space="preserve">Spotkanie kobiet wiejskich - Kobiety to dobry klimat (lata 2020 i 2021)
</t>
  </si>
  <si>
    <t>Celem operacji jest ułatwienie wymiany wiedzy organizacji w budowaniu know-how i kształtowaniu współpracy ze środowiskiem lokalnym oraz w zdobywaniu wiedzy w zkresie przeciwdziałaniu zmianom klimatycznym.</t>
  </si>
  <si>
    <t>Liczba konferencji</t>
  </si>
  <si>
    <t>Członkinie i członkowie Kół Gospodyń Wiejskich oraz grup nieformalnych,  prowadzących aktywnosć społeczną na obszarach wiejskich w oparciu o  dziedzictwo kulturowe w szczególnosci rękodzieło i  kulinaria,  pochodzących co najmniej z 8 województw.</t>
  </si>
  <si>
    <t>II- IV</t>
  </si>
  <si>
    <t>Liczba uczestników konferencji</t>
  </si>
  <si>
    <t xml:space="preserve"> na każdej 120</t>
  </si>
  <si>
    <t xml:space="preserve">liczba reportaży </t>
  </si>
  <si>
    <t>po 1 każdego roku</t>
  </si>
  <si>
    <t xml:space="preserve">liczba nagród </t>
  </si>
  <si>
    <t xml:space="preserve">w każdym konkursie 12  </t>
  </si>
  <si>
    <t>Europejski Parlament Wiejski 2021</t>
  </si>
  <si>
    <t>Celem operacji jest organizacja Europejskiego Parlamentu Wiejskiego 2021, jako forum dyskusji – wymiany doświadczeń europejskich organizacji działających na rzecz rozwoju obszarów wiejskich.</t>
  </si>
  <si>
    <t xml:space="preserve">liczba spotkań </t>
  </si>
  <si>
    <t>Grupą docelową będą przedstawiciele krajowych i europejskich instytucji i organizacji publicznych, naukowych, społecznych, gospodarczych działających na rzecz rozwoju obszarów wiejskich.</t>
  </si>
  <si>
    <t>liczba uczestników spotkania</t>
  </si>
  <si>
    <t>liczba odwiedzających stoiska wystawiennicze</t>
  </si>
  <si>
    <t>Konkurs na projekty wspólpracy</t>
  </si>
  <si>
    <t>konkurs na projekty współpracy międzyterytorialnej i na projekty współpracy transgranicznej</t>
  </si>
  <si>
    <t>liczba nagrodzonych projektów /spotkanie poświęcone wręczeniu nagród  / broszura o projektach</t>
  </si>
  <si>
    <t>20; 1; 1</t>
  </si>
  <si>
    <t>Lokalne Grupy Dzialania</t>
  </si>
  <si>
    <t>spotkanie,
konferencja podczas, której odbędą się warsztaty i spotkania terenowe,
stoiska wystawienniczne podczas konferencji,
spoty,
kampania promująca w internecie,
reportaż z EPW</t>
  </si>
  <si>
    <t>liczba konferncji</t>
  </si>
  <si>
    <t>liczba stoisk wystawienniczych</t>
  </si>
  <si>
    <t>liczba kampanii promujących w internecie</t>
  </si>
  <si>
    <t>liczba reportaży EPW</t>
  </si>
  <si>
    <t>Centrum Doradztwa Rolniczgo w Brwinowie oddział w Poznaniu</t>
  </si>
  <si>
    <t>Centrum Doradztwa Rolniczgo w Brwinowie oddział w Radomiu</t>
  </si>
  <si>
    <t>ul. Chorzowska 16/18, 26-600 Radom</t>
  </si>
  <si>
    <t>ul. Winogrady 63, 61-659 Poznań</t>
  </si>
  <si>
    <t>ul. Pszczelińska 99, 05-840 Brwinów</t>
  </si>
  <si>
    <t>ul. Meiselsa 1, 31-063 Kraków</t>
  </si>
  <si>
    <t>Krajowe i Regionalne Wystawy Ras Rodzimych</t>
  </si>
  <si>
    <t>Temat: Upowszechnianie wiedzy w zakresie dotyczącym zachowania różnorodności biologicznej zwierząt gospodarskich oraz promocja ras rodzimych.
Podnoszenie poziomu wiedzy i umiejętności w obszarze małego przetwórstwa lokalnego oraz upowszechnianie wiedzy w zakresie innowacyjnych rozwiązań w rolnictwie i produkcji żywności.
Celem głównym operacji jest upowszechnianie wiedzy w zakresie dotyczącym zachowania różnorodności biologicznej zwierząt gospodarskich oraz promocja ras rodzimych. Ponadto, operacja ma na celu promocję produktów żywnościowych pochodzących od zwierząt ras rodzimych oraz ułatwienie kontaktów pomiędzy hodowcami, rolnikami a podmiotami doradczymi oraz jednostkami naukowymi sektora rolniczego.</t>
  </si>
  <si>
    <t>wystawy</t>
  </si>
  <si>
    <t>Rolnicy, hodowcy, osoby reprezentujące podmioty i instytucje działające na rzecz rolnictwa na obszarach wiejskich, w tym izby rolnicze, związki hodowców, lokalne grupy działania, organizacje pozarządowe, przedstawiciele jednostek samorządu terytorialnego, świata nauki, szkoły rolnicze, ośrodki doradztwa rolniczego, jednostki badawcze i naukowe oraz wszystkie osoby zwiedzające wystawę.</t>
  </si>
  <si>
    <t>--</t>
  </si>
  <si>
    <t>II, III</t>
  </si>
  <si>
    <t>Departament Bezpieczeństwa Hodowli i Produkcji Zwierzęcej</t>
  </si>
  <si>
    <t>Ministerstwo Rolnictwa i Rozwoju Wsi, ul. Wspólna 30, 00-930 Warszawa</t>
  </si>
  <si>
    <t>Organizacja XLIV oraz XLV Ogólnopolskiego Konkursu Jakości Prac Scaleniowych promującego doświadczenia i najlepsze stosowane praktyki wraz z seminarium podsumowującym XLIV Konkurs, a także przygotowanie artykułów nt. „Scalania gruntów” do publikacji w prasie branżowej.</t>
  </si>
  <si>
    <t>Operacja ma na celu zwiększenie udziału zainteresowanych stron we wdrażaniu PROW 2014-2020 (8.2.4.3.5 Scalanie gruntów) poprzez organizację corocznego Ogólnopolskiego Konkursu Jakości Prac Scaleniowych oraz seminarium podsumowującego Konkurs, a także przygotowanie artykułów nt. „Scalania gruntów” do publikacji w prasie branżowej.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</si>
  <si>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</si>
  <si>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</si>
  <si>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1
4
2</t>
  </si>
  <si>
    <t>Uczestnicy Konkursów - pracownicy wojewódzkich biur geodezji;
liczebność: 80 uczestników
uczestnicy Seminarium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100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1700 czytelników</t>
  </si>
  <si>
    <t>Departament Spraw Ziemskich</t>
  </si>
  <si>
    <t>I, IV</t>
  </si>
  <si>
    <t>Organizacja konferencji dla podmiotów zainteresowanych oraz zaangażowanych we wdrażanie operacji typu
„Scalanie gruntów” w ramach poddziałania „Wsparcie na inwestycje związane z rozwojem, modernizacją
i dostosowywaniem rolnictwa i leśnictwa” objętego Programem Rozwoju Obszarów Wiejskich na lata
2014-2020.</t>
  </si>
  <si>
    <t>Operacja ma na celu zwiększenie udziału zainteresowanych stron we wdrażaniu PROW 2014-2020 (8.2.4.3.5 Scalanie gruntów) poprzez organizację konferencji w zakresie obowiązujących przepisów dotyczących scalania gruntów oraz efektywności ekonomicznej scaleń gruntów w Polsce.
Dodatkowo operacja będzie miała na celu nawiązanie współpracy administracji centralnej z administracją samorządową, a także wymianę zdobytych doświadczeń między podmiotami realizującymi operacje typu „Scalanie gruntów”.
Realizacja operacji przyczyni się do upowszechnienia wiedzy w zakresie rozwoju obszarów wiejskich, w szczególności obowiązujących przepisów dotyczących operacji typu „Scalanie gruntów” - z uwzględnieniem możliwości konsultacji założeń i projektu Planu Strategicznego WPR 2021–2027, a także wymiany zdobytych doświadczeń i prezentacji dobrych praktyk stosowanych przy realizacji operacji typu „Scalanie gruntów”.
Tematyka operacji:
1) upowszechnianie wiedzy w zakresie rozwoju obszarów wiejskich, w szczególności obowiązujących przepisów dotyczących operacji typu „Scalanie gruntów” - z uwzględnieniem konsultacji założeń i projektu Planu Strategicznego WPR 2021–2027;
2) upowszechnianie wiedzy dotyczącej zarządzania operacją typu „Scalanie gruntów”;
3) wymiana zdobytych doświadczeń i  prezentacja dobrych praktyk stosowanych przy realizacji operacji typu „Scalanie gruntów”.</t>
  </si>
  <si>
    <t>konferencja/ kongres</t>
  </si>
  <si>
    <t>liczba konferencji
liczba uczestników</t>
  </si>
  <si>
    <t>1
300</t>
  </si>
  <si>
    <t>Uczestnicy Konferencji - podmioty zainteresowane wdrażaniem oraz zaangażowane we wdrażanie operacji
typu „Scalanie gruntów”:
1) pracownicy starostw powiatowych, urzędów gmin, urzędów marszałkowskich i urzędów wojewódzkich;
2) pracownicy wojewódzkich biur geodezji;
3) pracownicy Krajowego Ośrodka Wsparcia Rolnictwa oraz terenowych oddziałów;
4) pracownicy Agencji Restrukturyzacji i Modernizacji Rolnictwa;
5) pracownicy Wojewódzkich Ośrodków Doradztwa Rolniczego;
6) pracownicy uczelni wyższych.</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</si>
  <si>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</si>
  <si>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</si>
  <si>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</si>
  <si>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 xml:space="preserve">Uczestnicy konkursu - uczniowie szkół gastronomicznych oraz nauczyciele - ok. 200 os. (edycja w 2020 r. i 2021 r.).
Pośrednią grupą docelową są czytelnicy portali internetowych https://www.gov.pl/web/rolnictwo i
www.ksow.pl oraz uczniowie i nauczyciele szkół gastronomicznych (poza uczestnikami konkursu).
</t>
  </si>
  <si>
    <t>Departament Jakości Żywności i Bezpieczeństwa Produkcji Roślinnej</t>
  </si>
  <si>
    <t>Kampania informacyjno-edukacyjna o efektach Programu Rozwoju Obszarów Wiejskich na lata 2007-2013 i
Programie Rozwoju Obszarów Wiejskich na lata 2014-2020, w tym Krajowej Sieci Obszarów Wiejskich.</t>
  </si>
  <si>
    <t>Celem głównym realizacji operacji jest zwiększenie poziomu wiedzy ogólnej i szczegółowej dotyczącej efektów realizacji PROW 2007-2013  i PROW 2014-2020, w tym KSOW, na przykładzie zrealizowanych operacji na obszarze Polski. Ponadto celem operacji jest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</si>
  <si>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Audycja/film/spot</t>
  </si>
  <si>
    <t>Audycje, programy, spoty w radio, telewizji
i internecie</t>
  </si>
  <si>
    <t>40 audycji</t>
  </si>
  <si>
    <t xml:space="preserve">Rolnicy, mieszkańcy obszarów wiejskich oraz mieszkańcy miast zainteresowani tematyką rolnictwa i obszarów wiejskich.
Średnia oglądalność: ok. 
400 000 widzów (wartość uśredniona, określona w oparciu o dane z poprzednich zrealizowanych kampanii). 
</t>
  </si>
  <si>
    <t>Departament Komunikacji i Promocji</t>
  </si>
  <si>
    <t>Organizacja konferencji i spotkań informacyjnych dla dyrektorów szkół rolniczych prowadzonych przez MRiRW, dyrektora Krajowego Centrum Edukacji Rolniczej w Brwinowie, pracowników MRiRW, nauczycieli i uczniów szkól rolniczych oraz beneficjentów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</si>
  <si>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</si>
  <si>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spotkanie, konferencja</t>
  </si>
  <si>
    <t>liczba spotkań
liczba konferencji</t>
  </si>
  <si>
    <t>I,II, III,IV</t>
  </si>
  <si>
    <t>I, II, III, IV</t>
  </si>
  <si>
    <t>Departament Oświaty i Polityki Społecznej Wsi</t>
  </si>
  <si>
    <t>Spotkania Informacyjne:
Ogół społeczności ze szczególnym uwzględnieniem udziału uczniów i nauczycieli szkół  rolniczych prowadzonych przez MRiRW (ok. 3200 os.).
2 konferencje dla około 160 osób
Bezpośrednio: dyrektorzy maksymalnie 59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t>
  </si>
  <si>
    <t>Upowszechnianie wiedzy rolniczej i promocja wsi poprzez Olimpiady Wiedzy i Umiejętności i konkursów dla uczniów szkół ponadpodstawowych​</t>
  </si>
  <si>
    <t>Temat: 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Cel: Wzbogacenie młodzieży o przygotowanie zawodowe, a jednocześnie pogłębienie wiedzy i umiejętności w celu unowocześniania, innowacyjności i transferu wierzy w rolnictwie służące rozwojowi polskiego rolnictwa. Rozwijanie zainteresowań uczniów problemami żywienia, upowszechniania wzorców racjonalnego żywienia, promocja zdrowia, tradycji regionalnych.</t>
  </si>
  <si>
    <t>konkurs / olimpiada</t>
  </si>
  <si>
    <t>Ogół społeczeństwa ze szczególnym uwzględnieniem młodzieży i kadry pedagogicznej szkół ponadpodstawowych. Szacowana liczba uczestników finałowych - ok. 142.</t>
  </si>
  <si>
    <t>I,II, IV</t>
  </si>
  <si>
    <t>,,ODPOCZYWAJ NA WSI"</t>
  </si>
  <si>
    <t>Głównym celem jest kreowanie wizerunku obszarów wiejskich, jako turystycznego rynku oferującego zróżnicowane i całoroczne atrakcje oraz podnoszenie rangi turystyki wiejskiej i agroturystyki w środowisku sektora turystycznego. 
Cele szczegółowe:
1. Budowa konsumenckiej świadomości konkretnych produktów turystycznych w skali kraju/regionu
2. Upowszechnianie standardów wiejskiej bazy recepcyjnej i jakości świadczonych usług,
3. Integracja środowiska turystyki wiejskiej i agroturystyki z przedstawicielami branży turystycznej.
4. Integracja sektora turystyki wiejskiej na poziomie organizacji pozarządowych.</t>
  </si>
  <si>
    <t>Szkolenie/ seminarium/ warsztat /spotkanie
Wyjazd studyjny 
Konferencja/ kongres 
Targi/ impreza plenerowa/ wystawa
Stoisko wystawiennicze/ punkt informacyjny na targach/imprezie plenerowej/ wystawie
Publikacja/ materiał (wersja drukowana i/lub elektroniczna)
Prasa 
Audycja/ film/ spot 
Analiza/ ekspertyza/ badanie
Konkurs/olimpiada</t>
  </si>
  <si>
    <t>Szkolenia/ seminaria/ inne formy szkoleniowe
Konferencje
Targi, wystawy, imprezy lokalne, regionalne, krajowe i międzynarodowe
Zagraniczne wyjazdy studyjne
Tytuły publikacji wydanych w formie papierowej
Tytuły publikacji wydanych w formie elektronicznej
Artykuły/wkładki  w prasie i w internecie
Audycje,  programy, spoty w radio, telewizji i internecie</t>
  </si>
  <si>
    <t xml:space="preserve">Liczba imprez targowych krajowych - 20 oraz zagranicznych - 4
2. Liczba imprez plenerowych – 10 imprez
3. Liczba wydarzeń towarzyszących w formie seminariów/warsztatów/szkoleń – min. 8 
4. Liczba uczestników wydarzeń towarzyszących w formie seminariów/warsztatów/szkoleń – min.200 
5. Liczba konferencji – 1 
6. Liczba uczestników konferencji – min. 120 osób 
7. Tytuły publikacji w wersji papierowej i elektronicznej – 11 
8. Nakład publikacji łączny  w wersji papierowej – 20 000 egz. 
9. Audycje, programy, spoty w radio, telewizji i Internecie – 2 kampanie informacyjno-edukacyjne </t>
  </si>
  <si>
    <t xml:space="preserve">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t>
  </si>
  <si>
    <t>I,II,III,IV</t>
  </si>
  <si>
    <t xml:space="preserve">Ekspertyza pt. „Rola i zadania kluczowych partnerów systemu wiedzy i innowacji w rolnictwie (AKIS)” </t>
  </si>
  <si>
    <t>Temat: Funkcjonowanie systemu wymiany wiedzy pomiędzy podmiotami uczestniczącymi w rozwoju obszarów wiejskich, służącej w szczególności poprawie jakości realizowanych zadań oraz ułatwianiu transferu wiedzy i innowacji w rolnictwie oraz na obszarach wiejskich.
Cel: 
1. Przygotowania wkładu do Krajowego Planu Strategicznego na lata 2021 -2027 w zakresie dotyczącym transferu wiedzy i funkcjonowania systemu doradztwa rolniczego.
2. Wspieranie transferu wiedzy i innowacji w rolnictwie, leśnictwie i na obszarach wiejskich poprzez  rozwój systemu doradztwa rolniczego w Polsce oraz dostosowanie zakresu zadań doradczych do nowych wyzwań.
Opracowanie ekspertyzy przyczyni się do zwiększenia poziomu wiedzy oraz pozyskania aktualnej informacji, w szczególności w obszarze wdrażania inicjatyw na rzecz rozwoju rolnictwa i  obszarów wiejskich i identyfikacji partnerów AKIS w celu przygotowania interwencji w okresie programowania  na lata 2021-2027.</t>
  </si>
  <si>
    <t>Ekspertyza</t>
  </si>
  <si>
    <t>ilość ekspertyz</t>
  </si>
  <si>
    <t xml:space="preserve">MRiRW, kadra zarządzająca jednostkami doradztwa rolniczego, zarówno publicznymi jak i prywatnymi, instytuty badawcze, uczelnie kształcące w zawodach rolniczych. </t>
  </si>
  <si>
    <t>I, II</t>
  </si>
  <si>
    <t>Departament Strategii, Transferu Wiedzy i Innowacji</t>
  </si>
  <si>
    <t>Organizacja jedno- i dwudniowych spotkań dla jednostek doradztwa rolniczego i partnerów AKIS</t>
  </si>
  <si>
    <t xml:space="preserve">Temat i cele: Wymiana wiedzy pomiędzy podmiotami uczestniczącymi w rozwoju obszarów wiejskich, służąca w szczególności poprawie jakości realizowanych zadań oraz ułatwianiu transferu wiedzy i innowacji w rolnictwie oraz na obszarach wiejskich.
Wymiana wiedzy w zakresie wdrażania PROW 2014-2020 oraz Planu Strategicznego dla WPR na lata 2021 – 2027, wypracowanie rozwiązań potrzebnych dla rozwoju wsi i rolnictwa i ich transfer do praktyki, dostarczenie wiedzy o najnowszych wynikach badań rolniczych i innowacjach zalecanych do upowszechniania, wsparcie realizacji zadań jednostek doradztwa rolniczego. </t>
  </si>
  <si>
    <t>Spotkania</t>
  </si>
  <si>
    <t>ilość spotkań/
ilość osób biorących udział w spotkaniu</t>
  </si>
  <si>
    <t>18
1150</t>
  </si>
  <si>
    <t>Temat: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poprzez organizację wizyty w wybranych instytucjach systemu AKIS, spotkania w instytucji doradztwa rolniczego, spotkania z przedstawicielami instytucji wdrażającej PROW 2014 -2020, spotkania z przedstawicielami instytucji zarządzającej i odpowiedzialnej za opracowanie CAP planu na lata 2021 – 2027, spotkania z rolniczym instytutem badawczym, prowadzącym badania na rzecz rozwoju rolnictwa lub badania w zakresie przetwórstwa rolno-spożywczego, wizyty w gospodarstwie/zakładzie wytwarzającym produkt lokalny, regionalny lub tradycyjny.
Cel: Zwiększenie wiedzy na temat funkcjonowania systemu doradztwa rolniczego i systemu AKIS w wybranych krajach UE poprzez wymianę wiedzy pomiędzy podmiotami uczestniczącymi w rozwoju obszarów wiejskich oraz wymiana i rozpowszechnianie rezultatów działań na rzecz tego rozwoju.</t>
  </si>
  <si>
    <t>ilość wyjazdów/
ilość osób biorących udział w wyjeździe studyjnym</t>
  </si>
  <si>
    <t>Organizacja wyjazdu studyjnego dla kadry zarządzającej jednostkami doradztwa rolniczego i partnerów AKIS</t>
  </si>
  <si>
    <t>1
30</t>
  </si>
  <si>
    <t>Kadra zarządzająca jednostkami doradztwa rolniczego, przedstawiciele MRiRW oraz instytutów badawczych</t>
  </si>
  <si>
    <t>1 i 2</t>
  </si>
  <si>
    <t>Upowszechnienie dobrych praktyk mających wpływ na rozwój obszarów wiejskich – przykłady operacji zrealizowanych w ramach planu operacyjnego KSOW w 2019 r.</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</si>
  <si>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upowszechnianie wiedzy w zakresie innowacyjnych rozwiązań w rolnictwie, produkcji żywności, leśnictwie i na obszarach wiejskich;
upowszechnianie wiedzy w zakresie tworzenia krótkich łańcuchów dostaw w sektorze rolno spożywczym;
upowszechnianie wiedzy w zakresie optymalizacji wykorzystywania przez mieszkańców obszarów wiejskich zasobów środowiska naturalnego;
wspieranie rozwoju przedsiębiorczości na obszarach wiejskich przez podnoszenie poziomu wiedzy i umiejętności; promocja jakości życia na wsi lub promocja wsi jako miejsca do życia i rozwoju zawodowego. </t>
  </si>
  <si>
    <t>3000 wersja polska
500 wersja angielska</t>
  </si>
  <si>
    <t>Ogół społeczeństwa, a w szczególności beneficjenci i potencjalni beneficjenci PROW 2014-2020
oraz partnerzy KSOW, mieszkańcy obszarów wiejskich osoby zainteresowane rozwojem wsi.</t>
  </si>
  <si>
    <t>Departament  Wsparcia Rolników</t>
  </si>
  <si>
    <t>Szlakiem dobrych praktyk PROW - wyjazdy studyjne i spotkania</t>
  </si>
  <si>
    <t>Cel główny: zwiększenie ich świadomości na temat wykorzystania i efektów PROW oraz dziedzictwa kulinarnego Polski, a także polskich produktów tradycyjnych i regionalnych, a za ich pośrednictwem zwiększenie świadomości opinii publicznej.
Cele szczegółowe:
- prezentacja przedstawicielom mediów dobrych praktyk − wykorzystania funduszy PROW;
- przekazanie dziennikarzom bieżących informacji na temat PROW 2014-2020;
- ułatwienie mediom kontaktu z beneficjentami PROW;
- zwiększenie świadomości dziennikarzy na temat wykorzystania środków PROW 2014-2020;
- udział dziennikarzy w warsztatach kulinarnych;
- upowszechnianie wiedzy w zakresie systemów jakości żywności;
- promocja dziedzictwa kulinarnego;
- promocja produktów tradycyjnych i regionalnych;
- zwiększenie ilości publikacji medialnych na temat PROW, dziedzictwa kulinarnego oraz polskich produktów tradycyjnych i regionalnych;
- zwiększenie świadomości opinii publicznej na temat wykorzystania środków PROW 2014-2020.</t>
  </si>
  <si>
    <t>Szkolenie/seminarium/warsztat
wyjazd studyjny</t>
  </si>
  <si>
    <t>spotkanie
wyjazd studyjny</t>
  </si>
  <si>
    <t>2
4</t>
  </si>
  <si>
    <t xml:space="preserve">
Przedstawiciele mediów krajowych − zajmujący się tematyką ekonomiczno-gospodarczą, rolną, żywnościową i pokrewnymi, a także przedstawiciele mediów zagranicznych. Udział około 15 osób podczas każdego z dwóch wyjazdów. Z każdą grupą podróżować będzie przedstawiciel organizatorów (2 osoby z Biura Prasowego) oraz kierowca i tłumacz (w przypadku udziału dziennikarzy zagranicznych), a także przedstawiciele lokalnych władz i inni zaproszeni goście.
Do udziału w spotkaniu podsumowującym zaproszeni zostaną uczestnicy wizyt studyjnych oraz inne zainteresowane tematyką redakcje, które z różnych przyczyn nie mogły uczestniczyć w wizytach studyjnych – łącznie około 30 osób.</t>
  </si>
  <si>
    <t>II, III,IV</t>
  </si>
  <si>
    <t>II, III, IV</t>
  </si>
  <si>
    <t>Konferencja TRADYCJA I NOWOCZESNOŚĆ – o dziedzictwie kulinarnych i systemach jakości żywności. Jak budować świadomość konsumentów?</t>
  </si>
  <si>
    <t xml:space="preserve">
Upowszechnianie wiedzy w zakresie systemów jakości żywności, o których mowa w art. 16 ust. 1 lit. a lub b rozporządzenia nr 1305/2013. Promocja dziedzictwa kulinarnego regionów.
Cel główny: zwiększenie świadomości przedstawicieli mediów, a za ich pośrednictwem opinii publicznej na temat systemów jakości żywności.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wsparcia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Większy popyt na ten rodzaj produkcji może pozytywnie wpłynąć na aktywizację mieszkańców terenów wiejskich oraz na wzrost zatrudnienia na tych terenach.
</t>
  </si>
  <si>
    <t xml:space="preserve">Szkolenie/ seminarium/ warsztat /spotkanie
</t>
  </si>
  <si>
    <t>konferencja i warsztat kulinarny</t>
  </si>
  <si>
    <t>Przedstawiciele mediów zajmujący się tematyką ekonomiczno-gospodarczą, rolną, żywnościową i pokrewnymi. Wybrani blogerzy i vlogerzy, prowadzący blogi i vlogi o dużym zasięgu. Przedstawiciele podmiotów integrujących uczestników systemów jakości żywności. Przedstawicielki kół gospodyń wiejskich. Łącznie około 30-40 zaproszonych gości oraz przedstawiciele organizatora, do obsługi spotkania. W spotkaniu weźmie udział minister rolnictwa i rozwoju wsi.
Ponadto uczestnikami spotkania będą wszyscy zainteresowani tematyką, oglądający transmisję za pośrednictwem łączy internetowych.</t>
  </si>
  <si>
    <t>Organizacja międzynarodowej konferencji na temat doradztwa rolniczego</t>
  </si>
  <si>
    <t>Temat: Wymiana poglądów na temat roli doradztwa w systemie transferu wiedzy i innowacji w perspektywie finansowej 2021-2027 oraz prezentacja dobrych praktyk w zakresie doradztwa rolniczego w państwach UE.
Cel: Wymiana poglądów, doświadczeń i prezentacja dobrych praktyk w kontekście międzynarodowym oraz prezentacja innowacyjnych rozwiązań dotyczących transferu wiedzy z nauki do praktyki rolniczej.</t>
  </si>
  <si>
    <t>Konferencja /kongres</t>
  </si>
  <si>
    <t>konferencja/ 
ilość uczestników</t>
  </si>
  <si>
    <t>1/
200</t>
  </si>
  <si>
    <t>Bezpośrednio - pracownicy instytucji doradztwa rolniczego i instytutów badawczych, podmiotów zajmujących się problematyką rozwoju obszarów wiejskich np. MRiRW, ARiMR, KOWR, Rad Społecznych Doradztwa Rolniczego, prywatnych podmiotów doradczych, przedstawicieli państw UE; pośrednio rolnicy oraz ogół społeczeństwa korzystający ze wsparcia doradczego i wdrażania innowacyjnych rozwiązań w zakresie praktyki rolniczej. Ogółem – ok. 200 osób.</t>
  </si>
  <si>
    <t>Opracowanie i druk publikacji pod roboczym tytułem „Kodeks dobrych praktyk w zakresie doradztwa rolniczego”</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</si>
  <si>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</si>
  <si>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ilość publikacji/
ilość wydanych egzemplarzy</t>
  </si>
  <si>
    <t>1/
1000</t>
  </si>
  <si>
    <t>Bezpośrednio – rolnicy i mieszkańcy obszarów wiejskich, naukowcy z instytutów badawczych, przedstawiciele urzędów rządowych i samorządowych oraz UE, przedstawiciele organizacji międzynarodowych zajmujący się doradztwem rolniczym – ok. 1000 osób</t>
  </si>
  <si>
    <t xml:space="preserve">Wsparcie współpracy międzynarodowej w ramach Strategii UE dla regionu Morza Bałtyckiego w Polsce, ze szczególnym uwzględnieniem obszaru tematycznego Biogospodarka Planu Działania SUERMB </t>
  </si>
  <si>
    <t>W ramach działania 7: Współpraca z Europejską Siecią na Rzecz Rozwoju Obszarów Wiejskich możliwe jest prowadzenie współpracy dotyczącej rozwoju obszarów wiejskich w ramach Strategii UE dla regionu Morza Bałtyckiego (SUERMB). Plan Działania SUERMB obecnie podlega rewizji. Ponadto  w nowej perspektywie finansowej UE w latach 2021-2027 podstawy wsparcia w ramach WPR i Polityki Spójności ulegną zmianie. Tematyka ekspertyzy oraz organizowanego spotkania będzie dotyczyć biogospodarki w kontekście zadań realizowanych w Planie Działania SUERMB oraz sektora rolnospożywczego i/lub obszarów wiejskich.</t>
  </si>
  <si>
    <t>ekspertyza
wyjazd zagraniczny
spotkanie</t>
  </si>
  <si>
    <t>liczba ekspertyz/wyjazdów/spotkań</t>
  </si>
  <si>
    <t>1
3
1</t>
  </si>
  <si>
    <t xml:space="preserve">MRiRW i partnerzy zaangażowani w realizację zadań związanych z realizacją SUERMB oraz inni interesariusze SUERMB. </t>
  </si>
  <si>
    <t>Departament Klimatu i Środowiska</t>
  </si>
  <si>
    <t>Od szkolnej ławy do praktyki</t>
  </si>
  <si>
    <t xml:space="preserve">Upowszechnianie wiedzy wśród uczniów, słuchaczy i nauczycieli sieci szkół rolniczych Ministra Rolnictwa i Rozwoju Wsi poprzez naukę online.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wspieranie rozwoju przedsiębiorczości na obszarach wiejskich przez podnoszenie poziomu wiedzy i umiejętności;
6) promocja jakości życia na wsi lub promocja wsi jako miejsca do życia i rozwoju zawodowego;
7)  wspieranie rozwoju społeczeństwa cyfrowego na obszarach wiejskich przez podnoszenie poziomu wiedzy w tym zakresie.
</t>
  </si>
  <si>
    <t>uczniowie i nauczyciele szkół rolniczych MRiRW, a pośrednio osoby z otoczenia uczniów tych szkól, zamieszkujące obszary wiejskie.</t>
  </si>
  <si>
    <t>Upowszechnianie i promocja internetowych platform umożliwiających sprzedaż produktów rolnych</t>
  </si>
  <si>
    <t xml:space="preserve">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
Cel: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Promocja internetowych platform sprzedażowych produkty rolne ma na celu zachęcanie potencjalnych klientów do dokonywania zakupów na internetowej platformie sprzedażowej.
</t>
  </si>
  <si>
    <t xml:space="preserve">kampania
</t>
  </si>
  <si>
    <t xml:space="preserve">liczba kampanii
</t>
  </si>
  <si>
    <t>Producenci rolni, konsumenci - ogół społeczeństwa.</t>
  </si>
  <si>
    <t xml:space="preserve">Departament Wsparcia Rolników </t>
  </si>
  <si>
    <t>Kampania informacyjno-edukacyjna dotycząca rolnictwa ekologicznego</t>
  </si>
  <si>
    <t>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Zakłada się, że realizacja operacji poprzez propagowanie rolnictwa ekologicznego, w tym unikania zanieczyszczenia nawozami i pestycydami, przyczyni się do zachowania środowiska przyrodniczego i krajobrazu na obszarach wiejskich. Operacja służy Priorytetowi 4 PROW 2014-2020  wspierając zrównoważony rozwój obszarów wiejskich przy zachowaniu dbałości o klimat i środowisko naturalne.
Kampania  poprzez promocję metod produkcji rolnictwa ekologicznego przyczyni się do wspierania  działań związanych z zapobieganiem degradacji środowiska i krajobrazu oraz utrzymaniem jego stanu przy jednoczesnym wykorzystaniu funkcji produkcyjnej obszarów wiejskich.
Operacja poprzez  identyfikację, gromadzenie i upowszechnianie dobrych praktyk mających wpływ na rozwój obszarów wiejskich przyczyni się do podniesienia jakości realizacji Programu.
 Tematy: 
Upowszechnianie wiedzy w zakresie optymalizacji wykorzystania przez mieszkańców obszarów wiejskich zasobów środowiska naturalnego.</t>
  </si>
  <si>
    <t>liczba  audycji</t>
  </si>
  <si>
    <t xml:space="preserve">Rolnicy, producenci, hodowcy i przetwórcy, mieszkańcy obszarów wiejskich, mieszkańcy miast zainteresowani tematyką rolnictwa i obszarów wiejskich, w szczególności rolnictwa ekologicznego. </t>
  </si>
  <si>
    <t>Organizacja konferencji dotycząca produkcji ziemniaka w Polsce.</t>
  </si>
  <si>
    <t>W związku z tym, że potencjał produkcyjny ziemniaka w Polsce nie jest w pełni wykorzystywany, jego produkcja obciążona jest ogromnym ryzykiem finansowym, a sytuacja w kraju i na świecie diametralnie się pogarsza to istnieje potrzeba podnoszenia wiedzy rolników, małych i średnich przedsiębiorców, co do możliwości wprowadzania zmian potencjału środowiskowego kraju w aspekcie wzrostu produkcji ziemniaka.
Edukacja producentów i potencjalnych producentów pod kątem wyeliminowania bakterii Clavibacter michiganensis z profesjonalnej produkcji ziemniaków w Polsce,  w konsekwencji zapewni im swobodny dostęp do rynków pozostałych państw członkowskich Unii Europejskiej, a w efekcie poprawi opłacalność krajowej produkcji ziemniaka. Konferencja ma pokazać również możliwości opłacalnej produkcji wysokiej jakości żywności w aspekcie Gospodarki 4.0 w obiegu zamkniętym, tak aby producenci skupili się nie tylko na własnej produkcji i rozwoju własnych przedsiębiorstw, ale szukali rozwiązań, które pozwolą na kooperację z rynkiem światowym, co w efekcie wpłynie na rozwój okolicznych obszarów i całej branży.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</si>
  <si>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Konferencja/ kongres </t>
  </si>
  <si>
    <t>1
200</t>
  </si>
  <si>
    <t xml:space="preserve">Grupa docelowa ( uczestnicy konferencji) 200 osób. Grupą docelową operacji są mieszkańcy obszarów wiejskich, rolnicy, właściciele małych i średnich przedsiębiorstw branży rolniczej i jej otoczenia z obszaru całego kraju w szczególności producenci ziemniaków bądź przyszli producenci ziemniaków. Są to osoby, którym zależy na wdrażaniu inicjatyw na rzecz obszarów wiejskich, ponieważ są ściśle związani z rolnictwem i obszarem wiejskim, który jest ich środowiskiem i miejscem pracy. </t>
  </si>
  <si>
    <t>1, 4</t>
  </si>
  <si>
    <t>Szkolenia dla doradców świadczących doradztwo w ramach PROW 2014-2020</t>
  </si>
  <si>
    <t xml:space="preserve">Cel ogólny:
Podniesienie wiedzy i umiejętności doradców rolniczych, zatrudnionych w wojewódzkich ośrodkach doradztwa rolniczego, poprzez zastosowanie innowacyjnych metod komunikowania się i szkoleń, dzięki czemu możliwe będzie zwiększenie zainteresowanie Programem, a  samo wdrażanie  będzie  bardziej efektywne. 
Cele szczegółowe:
1. Nabycie umiejętności posługiwania się narzędziami cyfrowymi, przeznaczonymi do komunikacji i szkoleń z wykorzystaniem 
2. Nabycie umiejętności tworzenia kursów metodą kształcenia na odległość
3. Ułatwienie wymiany wiedzy poprzez zastosowanie innowacyjnych metod cyfrowych.
Tematy:
Wspieranie rozwoju społeczeństwa cyfrowego na obszarach wiejskich przez podnoszenie poziomu wiedzy w tym zakresie  </t>
  </si>
  <si>
    <t>Szkolenie/ seminarium/ warsztat /spotkanie</t>
  </si>
  <si>
    <t>liczba szkoleń
liczba uczestników</t>
  </si>
  <si>
    <t>2
1000</t>
  </si>
  <si>
    <t xml:space="preserve">Szkolenie będzie skierowane do doradców rolniczych, zatrudnionych w wojewódzkich ośrodkach doradztwa rolniczego, organizujących i prowadzących szkolenia dla rolników i mieszkańców obszarów wiejskich. Przede wszystkim przeszkoleni zostaną  specjaliści z centrali ODR oraz kierownicy i pracownicy działów Metodyki Doradztwa, Szkoleń i Wydawnictw, ale również doradcy terenowi, prowadzący zajęcia z rolnikami.  </t>
  </si>
  <si>
    <t xml:space="preserve">Kampania informacyjna w internecie promująca zrównoważony rozwój obszarów wiejskich w ramach PROW 2014-2020. </t>
  </si>
  <si>
    <t>Głównym celem proponowanej operacji jest informowanie społeczeństwa i potencjalnych beneficjentów o polityce rozwoju obszarów wiejskich. Cel ten jest ściśle powiązany z realizacją celów 1 i 3 KSOW,  priorytetu 2 PROW 2014-2020: Zwiększanie rentowności gospodarstw i konkurencyjności wszystkich rodzajów rolnictwa we wszystkich regionach oraz promowanie innowacyjnych technologii w gospodarstwach i zrównoważonej gospodarki leśnej a także z działaniem 13 - Promocja zrównoważonego rozwoju obszarów wiejskich.
Operacja poprzez przeprowadzenie kampanii internetowej  promującej przekrojowo zrównoważony rozwój obszarów wiejskich przyczyni się  do uzyskania równowagi ekonomicznej, przyrodniczej i społecznej na tych obszarach. Realizacja operacji przyczyni się do rozwoju współpracy regionalnej i budowania partnerskich relacji ze społecznością lokalną, przyczyni się do promocji produktu lokalnego, sprzedaży bezpośredniej, rozwoju turystyki wiejskiej, promocji funkcji społecznych i pozarolniczych gospodarstw rolnych, wpływających na poprawę życia na obszarach wiejskich, promowanie aktywnego wypoczynku, ale także  postaw ekologicznych, w tym związanych z ochroną środowiska, przeciwdziałaniem i adaptacją do zmian klimatu.</t>
  </si>
  <si>
    <t>publikacja elektroniczna
Audycja/ film/ spot 
Inne (media społecznościowe)</t>
  </si>
  <si>
    <t>ilość publikacji
ilość audycji
media społecznościowe</t>
  </si>
  <si>
    <t>1
1
1</t>
  </si>
  <si>
    <t>Grupa docelowa kampanii informacyjnej - ogół społeczeństwa ( rolnicy, producenci rolni, konsumenci, potencjalni beneficjenci, beneficjenci, instytucje zaangażowane bezpośrednio we wdrożenie Programu, instytucje zaangażowane pośrednio we wdrożenie Programu).</t>
  </si>
  <si>
    <t>Warsztaty dotyczące ochrony różnorodności biologicznej obszarów wiejskich w przyszłej perspektywie finansowej WPR</t>
  </si>
  <si>
    <t>Cel główny: celem operacji jest wypracowanie propozycji rozwiązań pozwalających na efektywniejsze wdrażanie w przyszłym okresie programowania WPR praktyk związanych z zachowaniem różnorodności biologicznej na obszarach wiejskich.
Cele: Zwiększenie udziału zainteresowanych stron we wdrażaniu inicjatyw na rzecz rozwoju obszarów wiejskich
Podniesienie jakości realizacji Programu
Temat: Upowszechnianie wiedzy w zakresie optymalizacji wykorzystywania przez mieszkańców obszarów wiejskich zasobów środowiska naturalnego;</t>
  </si>
  <si>
    <t>ilość warsztatów
ilość osób</t>
  </si>
  <si>
    <t>2
35</t>
  </si>
  <si>
    <t>przedstawiciele instytutów naukowych oraz przyrodniczych organizacji pozarządowych,  doradcy rolnośrodowiskowymi, eksperci przyrodniczy oraz przedstawiciele ARiMR i MRiRW</t>
  </si>
  <si>
    <t>Opracowanie i druk publikacji dot. działalności jednostek doradztwa rolniczego w obszarze innowacyjnych rozwiązań na rzecz rolnictwa i obszarów wiejskich</t>
  </si>
  <si>
    <t>Cel: zapewnienie doradztwa rolniczego, sprawnie funkcjonującego w systemie AKIS, jest obowiązkowe dla wszystkich państw UE. Upowszechnienie wiedzy na temat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2000 osób: rolników, mieszkańców wsi, naukowców, przedstawicieli MRiRW i instytucji współpracujących z resortem otrzyma wiedzę na temat innowacyjnych obszarów działalności ODR-ów. 
Temat: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</si>
  <si>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 xml:space="preserve"> rolnicy, mieszkańcy obszarów wiejskich, przedstawiciele jdr i innych instytucji podległych MRiRW. </t>
  </si>
  <si>
    <t>Harmonogram / termin realizacji (w ujęciu kwartalnym)</t>
  </si>
  <si>
    <t>Budżet brutto operacji  (w zł)</t>
  </si>
  <si>
    <t xml:space="preserve">Wnioskodawca </t>
  </si>
  <si>
    <t>Broker innowacji doradcą XXI wieku</t>
  </si>
  <si>
    <t>Operacja zakłada przygotowanie podmiotów zajmujących się badaniami, transferem wiedzy i wdrażaniem innowacji do skutecznych działań brokeringowych. W tym celu przeprowadzony zostanie cykl czterech szkoleń dotyczących skutecznego brokeringu, promowania i upowszechniania innowacji w rolnictwie i na obszarach wiejskich. Szkolenie będzie prowadzone przez specjalistów z zakresu negocjacji w agrobiznesie, mediacji, coachingu, transferu wiedzy oraz metod pracy z wielopodmiotowymi strukturami w zakresie transferu innowacyjnych technologii.</t>
  </si>
  <si>
    <t>pracownicy jednostek doradztwa rolniczego, osoby pełniące funkcję brokerów innowacji, brokerzy z instytutów naukowych, uczelni wyższych</t>
  </si>
  <si>
    <t xml:space="preserve">I-IV
</t>
  </si>
  <si>
    <t>ul. Wspólna 30
00-930 Warszawa</t>
  </si>
  <si>
    <t>łączna liczba uczestników</t>
  </si>
  <si>
    <t>I Szczyt Polskich Grup Operacyjnych EPI</t>
  </si>
  <si>
    <t xml:space="preserve">Celem operacji jest zapoczątkowanie sieciowania polskich Grup Operacyjnych EPI oraz promocja projektów, wraz z ich rezultatami, realizowanych przez te Grupy. Podczas pierwszego w Polsce szczytu Grup Operacyjnych planowane jest przeprowadzenie paneli tematycznych związanych z pracami GO, a także  konsultacje z przedstawicielami Grup  i brokerami innowacji, sesje networkigowe, panel poświęcony kontynuacji działania "Współpraca" w ramach WPR na lata 2021-2027 oraz przyszłości Grup Operacyjnych. W trakcie konferencji zostanie  zorganizowana również sesja posterowa prezentująca działalność Grup Operacyjnych. </t>
  </si>
  <si>
    <t>reprezentanci Grup Operacyjnych EPI, pracownicy jednostek doradztwa rolniczego, przedstawiciele ARiMR i MRiRW,  zainteresowani działaniem "Współpraca"</t>
  </si>
  <si>
    <t>Partnerstwo dla Rozwoju IV</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</si>
  <si>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</si>
  <si>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rolnicy, przedstawiciele doradztwa, naukowcy, przedsiębiorcy oraz inne osoby i podmioty zainteresowane tworzeniem Grup Operacyjnych EPI</t>
  </si>
  <si>
    <t>III Forum „Sieciowanie Partnerów SIR”</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</si>
  <si>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</si>
  <si>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Partnerzy zarejestrowani w bazie Partnerów SIR, potencjalni Partnerzy SIR, przedstawiciele doradztwa rolniczego, przedstawiciele Grup Operacyjnych EPI</t>
  </si>
  <si>
    <t>Spotkania informacyjno-szkoleniowe dla pracowników WODR oraz CDR wykonujących i wspierających zadania na rzecz SIR</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</si>
  <si>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się Grup Operacyjnych EPI, uzyskują bieżące informacje dotyczące działania "Współpraca" w ramach PROW 2014-2020 oraz pomocy technicznej w ramach PROW 2014-2020, a także doskonalą umiejętności miękkie.</t>
  </si>
  <si>
    <t>spotkanie informacyjno-szkoleniowe</t>
  </si>
  <si>
    <t>liczba spotkań</t>
  </si>
  <si>
    <t>Pracownicy CDR i WODR, przedstawiciele MRiRW oraz ARiMR</t>
  </si>
  <si>
    <t>Innowacyjne narzędzia ICT do planowania rozwoju gospodarstw szansą na wzrost konkurencyjności polskiego rolnictwa</t>
  </si>
  <si>
    <t xml:space="preserve">seminarium </t>
  </si>
  <si>
    <t>liczba seminariów</t>
  </si>
  <si>
    <t>rolnicy, przedstawiciele doradztwa rolniczego, przedstawiciele nauki, zainteresowani tematyką operacji</t>
  </si>
  <si>
    <t>Centrum Doradztwa Rolniczego w Brwinowie Oddział w Warszawę</t>
  </si>
  <si>
    <t>konferencja podsumowująca</t>
  </si>
  <si>
    <t xml:space="preserve">Celem operacji jest zwiększenie poziomu wiedzy dotyczącej innowacyjnych metod zarządzania produkcją rolniczą (produkcja roślinna i zwierzęca)  przy wykorzystaniu narzędzi teleinformatycznych. Operacja będzie dotyczyła innowacyjnych metod zarządzania finansami gospodarstw rolnych,  w tym również w zakresie prowadzenie rachunkowości zarządczej. W operacji będą uczestniczyli rolnicy, pracownicy jednostek doradztwa rolniczego, przedstawiciele nauki oraz inne osoby zainteresowane tematyką operacji, jako podmioty, które będą mogły wdrażać analogiczne rozwiązania w Polsce, z wykorzystaniem doświadczeń polskiego FADN. Podczas operacji uczestnicy nabędą wiedzę w zakresie tworzenia oraz kooperacji w ramach Grup Operacyjnych EPI, zasadności ich funkcjonowania, a także możliwości uzyskania wsparcia na wdrażanie innowacyjnych rozwiązań w tematyce operacji w ramach Działania "Współpraca". Będzie to również możliwość na szczegółową identyfikację problemów w zakresie zarządzania produkcją rolniczą w obszarze ekonomii, a także poszukiwanie możliwości ich wspólnego rozwiązania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</si>
  <si>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t xml:space="preserve">wyjazd studyjny </t>
  </si>
  <si>
    <t>liczba wyjazdów</t>
  </si>
  <si>
    <t xml:space="preserve"> liczba uczestników</t>
  </si>
  <si>
    <t xml:space="preserve">V Forum Wiedzy i innowacji
</t>
  </si>
  <si>
    <t>Celem operacji jest przekazanie wiedzy i informacji na temat nowoczesnych rozwiązań, innowacyjnych produktów oraz prezentacja wyników  prowadzonych  badań  przez  instytucje badawczo- 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</si>
  <si>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 xml:space="preserve">przedstawiciele doradztwa rolniczego, przedstawiciele nauki, rolnicy, przedsiębiorcy, administracja rządowa i samorządowa, instytucje pracujące na rzecz rolnictwa </t>
  </si>
  <si>
    <t>Centrum Doradztwa Rolniczego w Brwinowie Oddział w Radomiu</t>
  </si>
  <si>
    <t>ul. Chorzowska 16/18, 
26-600 Radom</t>
  </si>
  <si>
    <t xml:space="preserve">liczba
 uczestników </t>
  </si>
  <si>
    <t>Rolnictwo ekologiczne - szansa dla rolników i konsumentów</t>
  </si>
  <si>
    <t xml:space="preserve">rolnicy, przedstawiciele doradztwa rolniczego, przedstawiciele nauki, administracja rządowa i samorządowa,  instytucje pracujące na rzecz rolnictwa  ekologicznego </t>
  </si>
  <si>
    <t xml:space="preserve">
III-IV </t>
  </si>
  <si>
    <t>Konkurs Najlepsze Gospodarstwo Ekologiczne - finał krajowy</t>
  </si>
  <si>
    <t xml:space="preserve">liczba  konkursów </t>
  </si>
  <si>
    <t xml:space="preserve">liczba kongresów </t>
  </si>
  <si>
    <t xml:space="preserve"> materiał informacyjny (metodyki z zakresu produkcji ekologicznej, broszury informacyjne) - druk i opracowanie</t>
  </si>
  <si>
    <t>30000</t>
  </si>
  <si>
    <t>Konkurs Najlepszy Doradca Ekologiczny</t>
  </si>
  <si>
    <t>stoisko informacyjno-promocyjne na targach</t>
  </si>
  <si>
    <t xml:space="preserve">liczba stoisk informacyjno-promocyjnych </t>
  </si>
  <si>
    <t xml:space="preserve">Wiedza i innowacje </t>
  </si>
  <si>
    <t xml:space="preserve">Celem operacji jest tworzenie sieci kontaktów i wymiany wiedzy fachowej pomiędzy przedstawicielami nauki, rolnikami, doradcami w zakresie wdrażania innowacji w rolnictwie i na obszarach wiejskich, poprzez  upowszechnianie wyników badań i innowacyjnych rozwiązań w rolnictwie oraz promocja żywności.  
Podczas konferencji  prezentowane będą wyniki badań naukowych prowadzonych przez instytuty naukowe.  W zakładach doświadczalnych instytutów zaprezentowane będzie praktyczne wdrażanie wyników prowadzonych badań. 
</t>
  </si>
  <si>
    <t>stoisko na targach</t>
  </si>
  <si>
    <t xml:space="preserve">uczestnicy targów </t>
  </si>
  <si>
    <t xml:space="preserve">III -IV </t>
  </si>
  <si>
    <t xml:space="preserve">konferencja  </t>
  </si>
  <si>
    <t xml:space="preserve">rolnicy, przedstawiciele doradztwa rolniczego, przedstawiciele nauki, administracja rządowa i samorządowa,  instytucje pracujące na rzecz rolnictwa  </t>
  </si>
  <si>
    <t xml:space="preserve">łączna liczba uczestników </t>
  </si>
  <si>
    <t xml:space="preserve">Konferencja  połączona z warsztatami w zakładzie doświadczalnym instytutu  naukowego oraz współpracującym z instytutem  gospodarstwie rolnym  </t>
  </si>
  <si>
    <t xml:space="preserve">Innowacyjna działalność gospodarcza - instrukcje wdrożenia usług na bazie trzech ogrodów ekologicznych: pokazowego, edukacyjnego, terapeutycznego. </t>
  </si>
  <si>
    <t xml:space="preserve">Celem operacji jest przekazanie wiedzy praktycznej i informacji na temat prowadzenia działalności gospodarczych w oparciu o ogrody pokazowe, ogrody edukacyjne w gospodarstwie ekologicznym oraz ogrody w gospodarstwie agroturystycznym. 
Współpraca w zakresie identyfikacji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dającym możliwość dywersyfikacji dochodu przy np. produkcji szkółkarskiej, działalności agroturystycznej czy edukacyjnej. </t>
  </si>
  <si>
    <t>Informacja/publikacje w internecie (film)</t>
  </si>
  <si>
    <t>liczba zrealizowanych filmów</t>
  </si>
  <si>
    <t>Centrum Doradztwa Rolniczego w Brwinowie Odział w Krakowie</t>
  </si>
  <si>
    <t>ul. Meiselsa 1,
 31-063 Kraków</t>
  </si>
  <si>
    <t>Instrukcja PDF w Internecie</t>
  </si>
  <si>
    <t>liczba instrukcji</t>
  </si>
  <si>
    <t>szkolenia e-learningowe</t>
  </si>
  <si>
    <t>Wykorzystanie innowacji w gospodarowaniu na trwałych użytkach zielonych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</si>
  <si>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pratotechniki (zabiegi agrotechniczne), zbioru i konserwacji pasz na trwałych użytkach zielonych.
Spośród różnych obszarów produkcji roślinnej stan użytków zielonych i gospodarowanie na nich pozostawia wiele zagadnień do rozwiązania.
</t>
  </si>
  <si>
    <t xml:space="preserve"> liczba wyjazdów studyjnych</t>
  </si>
  <si>
    <t xml:space="preserve">przedstawiciele doradztwa rolniczego, rolnicy, mieszkańcy obszarów wiejskich </t>
  </si>
  <si>
    <t>Centrum Doradztwa Rolniczego w Brwinowie Oddział w Poznaniu</t>
  </si>
  <si>
    <t>ul. Winogrady 63, 
61-659 Poznań</t>
  </si>
  <si>
    <t>Dzień Przedsiębiorcy Rolnego</t>
  </si>
  <si>
    <t>rolnicy, mieszkańcy obszarów wiejskich, przedstawiciele doradztwa rolniczego</t>
  </si>
  <si>
    <t xml:space="preserve">I-IV
</t>
  </si>
  <si>
    <t>materiały konferencyjne</t>
  </si>
  <si>
    <t>Ogólnopolski Konkurs "Doradca Roku"</t>
  </si>
  <si>
    <t>Nauka doradza praktyce rolniczej</t>
  </si>
  <si>
    <t xml:space="preserve">Celem operacji jest upowszechnianie wiedzy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Operacja przyczyni się do transferu wiedzy i innowacji odpowiadających bieżącym problemom występującym w rolnictwie, w tym szczególnie związanych z niedoborem wody. Operacja będzie kładła szczególny nacisk na tematykę związaną z zapisami prawa wodnego dotyczącego wykorzystywania wody przez rolnictwo i obszary wiejskie oraz związaną z zabiegami agrotechnicznymi sprzyjającymi zatrzymaniu wody w glebie i z dostępnymi odmianami roślin odpornymi na niedobory wody. Po emisji oglądający będą mieli możliwość konsultowania się z prelegentami, co będzie formą rozszerzenia przedstawionego tematu dostosowaną do indywidualnych potrzeb odbiorców. Indywidualne konsultacje dają możliwość wielopodmiotowego sieciowania kontaktów, a przez to szansę na dalszą efektywną współpracę między nauką, doradztwem i praktyką rolniczą.  </t>
  </si>
  <si>
    <t xml:space="preserve">filmy krótkometrażowe 
</t>
  </si>
  <si>
    <t>liczba filmów</t>
  </si>
  <si>
    <t>rolnicy, mieszkańcy obszarów wiejskich, przedstawiciele doradztwa rolniczego, osoby i instytucje zainteresowane tematem</t>
  </si>
  <si>
    <t>ul. Wspólna 30,
 00-930 Warszawa</t>
  </si>
  <si>
    <t>liczba wyświetleń</t>
  </si>
  <si>
    <t>Konkurs: Moje własne innowacje</t>
  </si>
  <si>
    <t xml:space="preserve">Celem  operacji jest: 
•aktywizacja rolników oraz mieszkańców obszarów wiejskich do dzielenia się pomysłami i dobrymi praktykami dotyczącymi wprowadzania usprawnień we własnych gospodarstwach rolnych; 
• identyfikacja „rolników innowatorów”, którzy w przyszłości mogą być partnerami projektów realizowanych przez SIR lub  członkami Grup Operacyjnych EPI, a także tworzenie sieci kontaktów pomiędzy rolnikami i przedstawicielami doradztwa rolniczego;
• promowanie „małych innowacji”, które mogą mieć znaczenie zwłaszcza w czasie epidemii i kryzysu – pokazanie innym, że czasami małym kosztem można samemu wdrożyć pewne innowacyjne rozwiązania usprawniające pracę lub zarządzanie gospodarstwem rolnym.
Przedmiotem operacji jest organizacja konkursu mającego na celu wyłonienie najlepszych usprawnień wprowadzanych w gospodarstwach przez ich właścicieli. Uczestnicy konkursu będą mieli za zadanie przesłać formularz zgłoszeniowy z opisem swoich "dzieł" i przyczyn, które skłoniły autorów do wprowadzenia przedmiotowych usprawnień. Załącznikiem do formularza będzie foto lub video prezentacja. Najciekawsze prace będą nagrodzone i opublikowane na stronie internetowej oraz portalach społecznościowych SIR, jako dobra praktyka rolnicza oraz innowacyjne rozwiązania.  </t>
  </si>
  <si>
    <t>rolnicy, mieszkańcy obszarów wiejskich, przedstawiciele doradztwa rolniczego,  osoby i instytucje zainteresowane tematem</t>
  </si>
  <si>
    <t>liczba zidentyfikowanych i opublikowanych dobrych praktyk</t>
  </si>
  <si>
    <t>Razem możemy więcej - ułatwiamy tworzenie sieci kontaktów oraz promujemy dobre praktyki w zakresie wdrażania innowacji</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</si>
  <si>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i broszur w języku angielskim. Treść tych publikacji przybliży zagranicznym sieciom zakres i metody pracy SIR. Dodatkowo w ramach operacji zostaną wykonane roll-upy, podobnie jak ulotki i broszury, w dwóch wersjach językowych. Materiały promocyjne w formie roll-up'ów, jako stałe elementy wizualizacji sal konferencyjnych i stoisk wystawienniczych pełnią funkcję utrwalania w pamięci uczestników promowanego znaku. Jest to również sposób na wskazanie w zauważalny sposób informacji o finansowaniu projektów realizowanych przez Sieć.</t>
  </si>
  <si>
    <t>publikacja w formie broszur i ulotek; roll-up'y</t>
  </si>
  <si>
    <t>liczba ulotek polskojęzycznych</t>
  </si>
  <si>
    <t>rolnicy, mieszkańcy obszarów wiejskich, przedstawiciele  doradztwa rolniczego, przedstawiciele nauki, przedsiębiorcy działające na terenie i na rzecz obszarów wiejskich, przedstawiciele zagranicznych instytucji pełniących rolę analogiczną do SIR w Polsce</t>
  </si>
  <si>
    <t xml:space="preserve">II-IV
</t>
  </si>
  <si>
    <t xml:space="preserve">
</t>
  </si>
  <si>
    <t>ul. Wspólna 30, 
00-930 Warszawa</t>
  </si>
  <si>
    <t>liczba ulotek anglojęzycznych</t>
  </si>
  <si>
    <t>liczba broszur polskojęzycznych</t>
  </si>
  <si>
    <t>liczba broszur anglojęzycznych</t>
  </si>
  <si>
    <t>liczba roll-up'ów</t>
  </si>
  <si>
    <t xml:space="preserve">Koncepcja  nt. "Wykorzystanie nowoczesnych rozwiązań teleinformatycznych dla transferu wiedzy i innowacji w rolnictwie" </t>
  </si>
  <si>
    <t xml:space="preserve">Celem operacji jest wskazanie w jaki sposób można zwiększyć potencjał innowacyjności usług świadczonych przez jednostki doradztwa rolniczego na rzecz rolników i rozwoju obszarów wiejskich przy wykorzystaniu nowoczesnych narzędzi teleinformatycznych. 
Przedmiotem operacji jest stworzenie koncepcji nowoczesnego systemu wykorzystywanego przez doradztwo rolnicze  do tworzenia sieci kontaktów,  wspierania transferu wiedzy i innowacji, promowania dobrych praktyk m.in.  z wykorzystaniem technologii ICT. 
W ramach koncepcji planowane jest opracowanie założeń  merytorycznych i technicznych. 
</t>
  </si>
  <si>
    <t>koncepcja</t>
  </si>
  <si>
    <t>MRiRW, jednostki doradztwa rolniczego, jednostki naukowo-badawcze</t>
  </si>
  <si>
    <t>ul. Winogrady 63
61-659 Poznań</t>
  </si>
  <si>
    <t>17</t>
  </si>
  <si>
    <t xml:space="preserve">Wsparcie dla tworzenia Lokalnych Partnerstw ds. Wody (LPW) </t>
  </si>
  <si>
    <t xml:space="preserve">Od dłuższego czasu obserwujemy w Polsce pogłębianie się kryzysu związanego z dostępem do wody. Susza w rolnictwie i na obszarach wiejskich to temat poruszany przez media każdego dnia. Aby oszczędzać wodę należy podjąć działania edukacyjne, informacyjne a następnie wypracować odpowiednie rozwiązania. Pilotażowy projekt powołania Lokalnych Partnerstw ds. Wody łączący lokalne społeczności związane z gospodarką wodną jako dobrem wspólnym ma na celu przeanalizowanie potrzeb wodnych na danym terenie, zebranie pomysłów na innowacyjne działania w zakresie gospodarki wodą i opracowanie raportów, które będą służyły wypracowaniu wytycznych do powołania PLW w każdym powiecie w Polsce. Celem operacji „Wsparcie dla tworzenia Lokalnych partnerstw ds. Wody” jest z jednej strony stworzenie pierwszej w Polsce sieci współpracy miedzy lokalnym społeczeństwem w zakresie gospodarki wodnej, natomiast z drugiej strony innowacyjne wsparcie działań LPW przez utworzenie Zespołu eksperckiego, w skład którego wchodziliby m.in. przedstawiciele nauki, których zadaniem byłoby opracowanie zasad powstawania LPW, wsparcie w ramach szkoleń oraz wypracowanie raportu końcowego z działań grupy pilotażowej ze wskazaniem innowacyjnych rozwiązań pozwalających na racjonalną gospodarkę wodą w rolnictwie i na obszarach wiejskich. Ponieważ doradcy z Ośrodków Doradztwa Rolniczego mają duże doświadczenie w działaniach w rolnictwie i na obszarach wiejskich, w ramach operacji chcielibyśmy poprzez szkolenia przygotować zarówno koordynatorów powstających LPW jak i doradców ds. wody z 16 WODR, których zadaniem byłoby inicjowanie lokalnych działań w zakresie gospodarki wodnej.  </t>
  </si>
  <si>
    <t>spotkania - Zespół ekspertów</t>
  </si>
  <si>
    <t>przedstawiciele nauki, JDR, CDR, Wód Polskich, Samorządów, MRiRW</t>
  </si>
  <si>
    <t>Centrum Doradztwa Rolniczego w Brwinowie</t>
  </si>
  <si>
    <t>ul. Pszczelińska 99, 
05-840 Brwinów</t>
  </si>
  <si>
    <t>opracowania i raporty</t>
  </si>
  <si>
    <t xml:space="preserve">nakład </t>
  </si>
  <si>
    <t>szkolenia doradców ds. wody</t>
  </si>
  <si>
    <t>spotkania informacyjno-szkoleniowe koordynatorów LPW</t>
  </si>
  <si>
    <t>liczba uczestników jednego spotkania</t>
  </si>
  <si>
    <t xml:space="preserve">Nowoczesne systemy produkcji rolniczej ograniczające zanieczyszczenia środowiska. </t>
  </si>
  <si>
    <t xml:space="preserve">Celem operacji jest upowszechnianie wiedzy o innowacyjnych rozwiązaniach w zakresie ograniczenia emisji zanieczyszczeń rolniczych do gleby wody i powietrza. Operacja przyczyni się do transferu wiedzy i innowacji w ww. zakresie.  Występujący w filmie rolnik mówiący o rozwiązaniach zastosowanych we własnym gospodarstwie  będzie wiarygodnym wzorcem dla innych, którzy podobne rozwiązanie mogą zaimplementować u siebie. Zrealizowane filmy przekazane doradcom i udostępnione  w internecie będą stanowiły promocję dobrych praktyk związanych z ograniczeniem emisji zanieczyszczeń pochodzenia rolniczego.  Konferencja, na której prelegentami będą m.in. przedstawiciele nauki a odbiorcami, doradcy, rolnicy, mieszkańcy obszarów wiejskich, da możliwość wielopodmiotowego sieciowania kontaktów, a przez to szansę na dalszą efektywną współpracę między nauką, doradztwem i praktyką rolniczą. Relacja filmowa z konferencji zamieszczona na kanale YT Centrum Doradztwa Rolniczego da możliwość zapoznania się z tematami przedstawionymi na konferencji szerokiemu gronu odbiorców.  </t>
  </si>
  <si>
    <t>filmy</t>
  </si>
  <si>
    <t>liczba odcinków</t>
  </si>
  <si>
    <t xml:space="preserve">Doradcy WODR, prywatnych podmiotów doradczych, przedstawiciele IR, rolnicy, przedstawiciele szkół rolniczych, mieszkańcy obszarów wiejskich, przedstawiciele instytutów naukowych, uczelni rolniczych  oraz zainteresowani tematyką       </t>
  </si>
  <si>
    <t>relacja filmowa z konferencji</t>
  </si>
  <si>
    <t>liczba relacji</t>
  </si>
  <si>
    <t>Gospodarstwa demonstracyjne- siecią współpracy</t>
  </si>
  <si>
    <t>Celem operacji jest budowanie sieci współpracy pomiędzy gospodarstwami demonstracyjnymi a innymi podmiotami, aby skutecznie upowszechniać wiedzę i innowacje do praktyki rolniczej.  Nawiązanie współpracy polegającej na  upowszechnianiu innowacji wprowadzonych w wybranych gospodarstwach oraz wiedzy wynikającej z osiągnięć nauki - do praktyki rolniczej - może przynosić wymierne efekty w gospodarstwach  korzystających z form przekazu proponowanych w planowanej operacji.</t>
  </si>
  <si>
    <t>spotkania</t>
  </si>
  <si>
    <t xml:space="preserve">Grupę docelową operacji stanowić będą przedstawiciele Instytucji naukowych, przedstawiciele szkół rolniczych, pracownicy JDR, rolnicy </t>
  </si>
  <si>
    <t>ul. Pszczelińska 99,
05-840 Brwinów</t>
  </si>
  <si>
    <t>publikacje x 2</t>
  </si>
  <si>
    <t>konferencje</t>
  </si>
  <si>
    <t>liczba uczestników jednej konferencji</t>
  </si>
  <si>
    <t>szkolenie  z  wyjazdem studyjnym</t>
  </si>
  <si>
    <t xml:space="preserve">liczba uczestników  </t>
  </si>
  <si>
    <t>badania społeczne / opracowanie</t>
  </si>
  <si>
    <t>liczba opracowań</t>
  </si>
  <si>
    <t xml:space="preserve">Transfer wiedzy- Doradztwo edukacji rolniczej </t>
  </si>
  <si>
    <t>Celem operacji jest przeprowadzenie analizy i diagnozy stanu współpracy między doradztwem a edukacją rolniczą, wypracowanie praktycznych i możliwych do realizacji propozycji rozwiązań dla głównych problemów zidentyfikowanych w ramach planowanej analizy/badania w zakresie transferu wiedzy i innowacji.</t>
  </si>
  <si>
    <t xml:space="preserve">Grupę docelową operacji stanowić będą przedstawiciele Instytucji naukowych, przedstawiciele szkół rolniczych, pracownicy JDR.    </t>
  </si>
  <si>
    <t>liczba spotka</t>
  </si>
  <si>
    <t>badanie społeczne, analiza</t>
  </si>
  <si>
    <t>Agroleśnictwo -innowacyjne rozwiązania w rolnictwie</t>
  </si>
  <si>
    <t>Celem operacji jest przekazanie wiedzy i informacji na temat innowacyjnych  rozwiązań w rolnictwie i na obszarach wiejskich w zakresie agroleśnictwa oraz upowszechnianie dobrych praktyk. Przedstawione informacje przyczynią się do podniesienia świadomości potrzeby realizacji wspólnych upraw trwałych i rolnych na jednym terenie, mających na celu zatrzymanie wody w glebie oraz wykorzystanie zjawiska allelopatii. Operacja wpisuje się z zobowiązania Polski wobec UE oraz będzie miała wpływ na zahamowanie zmian klimatycznych. Operacja ma również za zadanie ułatwienie kontaktów i wymiany doświadczeń między nauką a praktyką. Przedmiot: Zorganizowanie dwóch szkoleń on-line, jednego wyjazdu studyjnego, wydanie publikacji oraz nakręcenie 2 filmów edukacyjnych z zakresu agroleśnictwa.  Temat: Agroleśnictwo -innowacyjne rozwiązania w rolnictwie</t>
  </si>
  <si>
    <t>przedstawiciele doradztwa, przedstawiciele świata nauki, rolnicy, przedstawiciele administracji rządowej i samorządowej, nauczyciele rolniczy, mieszkańcy obszarów wiejskich - osoby zainteresowane tematyką agroleśnictwa</t>
  </si>
  <si>
    <t>Centrum Doradztwa Rolniczego w Brwinowie
Oddział w Poznaniu</t>
  </si>
  <si>
    <t xml:space="preserve">liczba filmów </t>
  </si>
  <si>
    <t>Racjonalne gospodarowanie zasobami naturalnymi w rolnictwie</t>
  </si>
  <si>
    <t>Celem operacji jest  promocja dobrych praktyk w zakresie różnych technik uprawy gleby poprawiacych gospodarkę wodną i zasobność materii organicznej w glebie, wykorzystania technologii informatycznych do monitorowania stanu upraw oraz  ograniczenia stosowania pestycydów w rolnictwie.
Operacja ma za zadanie usprawnienie transferu wiedzy i informacji na temat praktycznych rozwiązań w zakresie różnych technik i technologii w rolnictwie związanych racjonalną gospodarką wodą, ekologizacją rolnictwa raz poprawą jakości gleb, a także ułatwienie kontaktów między różnymi grupami odbiorców operacji celem nawiązania stałej współpracy.</t>
  </si>
  <si>
    <t xml:space="preserve">Konferencja krajowa z warsztatami  w gospodarstwach rolnych </t>
  </si>
  <si>
    <t xml:space="preserve">rolnicy, przedsiębiorcy, mieszkańcy obszarów wiejskich, jednostki doradztwa rolniczego, administracja rządowa i samorządowa , instytucje pracujące na rzecz rolnictwa  </t>
  </si>
  <si>
    <t xml:space="preserve">Rozwój innowacyjnych technologii odnawialnych źródeł energii na obszarach wiejskich </t>
  </si>
  <si>
    <t>Celem operacji jest przekazanie wiedzy i informacji na temat innowacyjnych  rozwiązań w technologiach odnawialnych źródeł energii na obszarach wiejskich oraz upowszechnianie dobrych praktyk. Przedstawione informacje przyczynią się do podniesienia świadomości  potrzeby realizacji celu 15% produkcji czystej energii w 2020 r. wynikającego ze zobowiązań Polski wobec UE oraz przyczynią się do zahamowania zmian klimatycznych. Operacja ma za zadanie ułatwienie kontaktów między nauką, samorządem i przedsiębiorcami oraz nawiązanie współpracy między nauką a praktyką.</t>
  </si>
  <si>
    <t xml:space="preserve">Konferencja, publikacja </t>
  </si>
  <si>
    <t>przedstawiciele podmiotów doradczych, nauka, rolnicy, przedsiębiorcy, administracja rządowa i samorządowa</t>
  </si>
  <si>
    <t xml:space="preserve">Od pola do stołu- analiza procesu </t>
  </si>
  <si>
    <t>Operacja ma na celu analizę procesu skracania łańcucha dostaw żywności. Zidentyfikowanie zachodzących mechanizmów, ich słabych i mocnych stron oraz szans i zagrożeń pozwoli na skuteczniejsze wspieranie wdrażania KŁŻ.  Planowane do przeprowadzenia badania społeczne poruszające zagadnienia: rola pośredników i sieci handlowych w obrocie żywnością, szczególnie w kontekście koronawirusa/zmian klimatycznych/dystrybucji ryzyka; narzędzia i platformy sprzedaży bezpośredniej - od producenta do odbiorcy końcowego; kooperatywy i spółdzielnie spożywcze.</t>
  </si>
  <si>
    <t>badania społeczne/ analiza</t>
  </si>
  <si>
    <t xml:space="preserve"> doradcy, rolnicy, , mieszkańcy obszarów wiejskich, podmioty prywatne                 </t>
  </si>
  <si>
    <t>Bezpieczeństwo żywnościowe w Polsce</t>
  </si>
  <si>
    <t xml:space="preserve">Operacja ma na celu przeprowadzenie badań na temat bezpieczeństwa żywnościowego w Polsce, w tym poziomu  rozumianego jako dostępu do zdrowej i taniej żywności dla wszystkich. Operacja przyczyni się do zwiększenie poziomu wiedzy dotyczącej bezpieczeństwa żywności w aspekcie pojawiających się problemów nawracających susz, inflacji, pandemii koronawirusa i  kryzysu ekonomicznego. Uzyskane wyniki badań w postaci raportu zawierającego rekomendacje wpłyną na wzmocnienia mechanizmów sieciowania, wymiany wiedzy i podejmowania przez uczestników łańcucha obrotu żywności, wspólnych działań mających na celu poprawę bezpieczeństwa żywności w Polsce. </t>
  </si>
  <si>
    <t>badania/ analiza</t>
  </si>
  <si>
    <t>przedstawiciele Instytucji naukowych, pracownicy JDR. , podmioty prywatne</t>
  </si>
  <si>
    <t>Cykl szkoleń e-learningowych                                     "Mała retencja wodna w gospodarstwach rolnych"</t>
  </si>
  <si>
    <t xml:space="preserve">Celem operacji jest przekazanie i upowszechnianie wiedzy na temat małej retencji wodnej w gospodarstwie wraz z przedstawieniem innowacyjnych praktyk w tym zakresie. Operacja jest powiązana z projektem „Wsparcie dla tworzenia Lokalnych Partnerstw ds. Wody (LPW)” i stanowi jej merytoryczne uzupełnienie o zagadnienia dotyczące małej retencji wodnej. </t>
  </si>
  <si>
    <t>szkolenia e-lerningowe</t>
  </si>
  <si>
    <t>rolnicy, doradcy rolniczy i brokerzy, pracownicy JDR</t>
  </si>
  <si>
    <t>ul. Pszczelińska 99,
 05-840 Brwinów</t>
  </si>
  <si>
    <t xml:space="preserve">Sieć tematyczna WATER </t>
  </si>
  <si>
    <t xml:space="preserve">Propagowanie współpracy między jednostkami naukowymi, rolnikami, doradcami rolniczymi zajmującymi się gospodarką wodną  w celu  
 diagnozy obszarów problemowych oraz propozycji ich rozwiązań. Celem operacji jest upowszechnienie dobrych praktyk w zakresie gospodarowania wodą na terenach rolniczych oraz propagowanie innowacyjnych technologii, technik i narzędzi w zakresie racjonalnego gospodarowania wodami na publicznie dostępnym forum. </t>
  </si>
  <si>
    <t>Forum online</t>
  </si>
  <si>
    <t xml:space="preserve">jednostki naukowe, doradcy, rolnicy, </t>
  </si>
  <si>
    <t xml:space="preserve">I -IV </t>
  </si>
  <si>
    <t xml:space="preserve">Spotkania </t>
  </si>
  <si>
    <t>opracowania na stronę</t>
  </si>
  <si>
    <t>Profesjonalna produkcja ziemniaka</t>
  </si>
  <si>
    <t>Celem operacji jest wsparcie technologiczne w produkcji ziemniaka wysokiej jakości. Plantatorzy ziemniaków muszą podążać za aktualnymi trendami rynkowymi aby odpowiadać na potrzeby konsumentów, jednocześnie produkując surowiec wysokiej jakości w sposób nowoczesny. 
Przedmiotem operacji jest opracowanie oraz publikacja broszury poruszającej m.in. następujące zagadnienia: budowa marki polskiego ziemniaka, agrotechnika i ochrona ziemniaka, dobór odmian do uprawy, przechowywanie.</t>
  </si>
  <si>
    <t>rolnicy, przedstawiciele podmiotów doradczych, osoby zainteresowane tematem</t>
  </si>
  <si>
    <t>Technologia uprawy winorośli w teorii i praktyce</t>
  </si>
  <si>
    <t>Celem operacji jest rozwój przedsiębiorczości na obszarach wiejskich poprzez podniesienie poziomu wiedzy i umiejętności 
w zakresie innowacyjnych rozwiązań w technologii uprawy winorośli, podczas sześciodniowych warsztatów, składających się z zajęć teoretycznych i praktycznych. Dodatkowo umożliwienie budowania sieci kontaktów pomiędzy rolnikami, mieszkańcami obszarów wiejskich, doradcami oraz przedstawicielami innych instytucji mających wpływ na kształtowanie i rozwój obszarów wiejskich.</t>
  </si>
  <si>
    <t>warsztaty</t>
  </si>
  <si>
    <t>Liczba warsztatów
Liczba uczestników warsztatów,
w tym liczba doradców</t>
  </si>
  <si>
    <t>1
14
2</t>
  </si>
  <si>
    <t>mieszkańcy obszarów wiejskich, rolnicy, właściciele gospodarstw agroturystycznych, doradcy, osoby  zainteresowane podejmowaniem i rozwojem przedsiębiorczości na obszarach wiejskich oraz wdrażaniem innowacyjnych rozwiązań na obszarach wiejskich</t>
  </si>
  <si>
    <t>Dolnośląski Ośrodek Doradztwa Rolniczego z siedzibą we Wrocławiu</t>
  </si>
  <si>
    <t>ul. Zwycięska 8,
53-033 Wrocław</t>
  </si>
  <si>
    <t>Działania Zespołu Tematycznego zwiazanego 
z zagadnieniami chowu i hodowli bydla mięsnego</t>
  </si>
  <si>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dolnośląskim.</t>
  </si>
  <si>
    <t>spotkanie,
wyjazd studyjny,
film</t>
  </si>
  <si>
    <t xml:space="preserve">Liczba spotkań
Liczba uczestników spotkań,
w tym liczba doradców
Liczba wyjazdów studyjnych
Liczba uczestników wyjazdów studyjnych, w tym liczba doradców
Liczba filmów
</t>
  </si>
  <si>
    <t xml:space="preserve">dolnośląscy rolnicy, producenci, hodowcy bydła, doradcy, przedstawiciele świata nauki, mieszkańcy obszarów wiejskich zainteresowani tematyką
</t>
  </si>
  <si>
    <t>Innowacje w dolnośląskim winiarstwie</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</si>
  <si>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</si>
  <si>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szkolenie,
broszura</t>
  </si>
  <si>
    <t>Liczba szkoleń
Liczba uczestników szkoleń,
w tym liczba doradców
Liczba broszur
Nakład (egz.)</t>
  </si>
  <si>
    <t>1
35
2
1
1 500</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</si>
  <si>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</si>
  <si>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Dolnośląski Targ Rolny</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</si>
  <si>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</si>
  <si>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targi,
ulotka,
spot w radio,
informacje i publikacje w Internecie</t>
  </si>
  <si>
    <t>Liczba targów
Szacowana liczba uczestników targów
Liczba ulotek
Nakład (egz.)
Liczba spotów reklamowych w radio
Liczba postów na portalu spolecznościowym</t>
  </si>
  <si>
    <t>10
6 000
1
120 000
230
10</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</si>
  <si>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</si>
  <si>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Od rolnika do koszyka</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</si>
  <si>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mozliwości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zachecą uczestników do zakładania nowych potencjalnych grup na rzecz innowacji w zakresie krótkich łańcuchów dostaw. </t>
  </si>
  <si>
    <t>Liczba konferencji
Liczba uczestników konferencji, w tym doradców,
w tym liczba przedstawicieli LGD</t>
  </si>
  <si>
    <t>1
60
8
3</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</si>
  <si>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</si>
  <si>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Rolnictwo ekologiczne szansą dla polskiego rolnictwa</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</si>
  <si>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ktorego celem będzie podniesienie świadomości ekologicznej i edukacyjnej rolników i mieszkańców obszarów oraz wypracowanie innowacyjnych rozwiązań, które pomogą w prowadzeniu ekologicznego gospodarstwa.</t>
  </si>
  <si>
    <t>spotkanie,
szkolenie</t>
  </si>
  <si>
    <t>Liczba spotkań
Liczba uczestników spotkań,
w tym liczba doradców
Liczba szkoleń
Liczba uczestników szkoleń, w tym liczba doradców</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</si>
  <si>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</si>
  <si>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1
15
5
1
40
9</t>
  </si>
  <si>
    <t>Dolnośląskie Partnerstwo ds. Wody (DPW)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</si>
  <si>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</si>
  <si>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
raport</t>
  </si>
  <si>
    <t>Liczba spotkań
Liczba uczestników spotkań
Liczba raportów
Nakład (egz.)</t>
  </si>
  <si>
    <t>4
160
1
200</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</si>
  <si>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t>
  </si>
  <si>
    <t>Nowoczesna i bezpieczna uprawa ziemniaka w województwie dolnośląskim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</si>
  <si>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dolnośląskim.</t>
  </si>
  <si>
    <t>Liczba szkoleń
Liczba uczestników szkoleń</t>
  </si>
  <si>
    <t>1
100</t>
  </si>
  <si>
    <t>producenci ziemniaka lub zamierzający podjąć taką produkcję w celu zwiększenia rentowności swoich gospodarstw rolnych, doradcy rolniczy, producenci mogący być prekursorami technik nawodnieniowych w województwie dolnośląskim zdolni dać pozytywny przykład w zakresie gospodarowania wodą, inne podmioty zainteresowane tematyką</t>
  </si>
  <si>
    <t>Rolnictwo ekologiczne - lepsza strona dolnośląskiego rolnictwa</t>
  </si>
  <si>
    <t>Celem operacji jest promocja dobrych praktyk i wdrażanie innowacyjnych rozwiązań w gospodarstwach ekologicznych. W ramach operacji przeprowadzone zostaną dwa konkursy "Najlepszy Doradca Ekologiczny" i "Najlepsze Gospodarstwo Ekologiczne", szkolenie i konferencja. Konkurs "Najlepszy Doradca Ekologiczny" wpłynie na popularyzację i promowanie osiągnięć doradców w zakresie innowacji dotyczących rolnictwa ekologicznego. Natomiast konkurs "Najlepsze Gospodarstwo Ekologiczne" umożliwi uhonorowanie najlepszych gospodarstw na terenie Dolnego Śląska, które upowszechniają ekologiczne metody produkcji rolnej oraz stawiają na innowacyjne i prośrodowiskowe rozwiązania. W ramach wsparcia rolnictwa ekologicznego i promocji ekologicznej żywności zorganizowane zostanie szkolenie dot. m.in nowych uregulowań prawnych w rolnictwie ekologicznym oraz krótkich łańcuchów dostaw. Podczas konferencji natomiast zaprezentowane zostaną przykłady dobrych praktyk w  ekologicznych gospodarstwach rolnych oraz możliwości rozwoju sektora rolnictwa ekologicznego w województwie dolnośląskim, a także odbędzie się podsumowanie ww. konkursów. Broszura i ulotka poświęcone będą zagadnieniom dot. m.in. innowacynego prowadzenia gospodarstw ekologicznych w oparciu o tak ważną ochronę bioróżnorodności. Operacja przyczyni się do wymiany wiedzy, doświadczeń i dobrych praktyk.</t>
  </si>
  <si>
    <t>konkurs,
konferencja,
szkolenie,
broszura,
ulotka</t>
  </si>
  <si>
    <t>Liczba konkursów
Liczba konferencji
Liczba uczestników konferencji
Liczba szkoleń
Liczba uczestników szkoleń
Liczba broszur
Nakład (egz.)
Liczba ulotek
Nakład (egz.)</t>
  </si>
  <si>
    <t xml:space="preserve">2
1
60
1
25
1
1 000
1
1 000
</t>
  </si>
  <si>
    <t xml:space="preserve">rolnicy, przedstawiciele doradztwa rolniczego, przedstawiciele nauki, przedstawiciele jednostek samorządowych, instytucje pracujące na rzecz rolnictwa  ekologicznego </t>
  </si>
  <si>
    <t xml:space="preserve"> Wymiana wiedzy i innowacji w rolnictwie dzięki gospodarstwom demonstracyjnym.</t>
  </si>
  <si>
    <t xml:space="preserve">We wspólnej Polityce Rolnej po 2020 roku w ramach budowania sytemu transferu wiedzy i innowacji w rolnictwie (AKIS) szczególny nacisk kładzie się na wdrażanie innowacji poprzez ścisłą współpracę nauki, doradztwa i rolników. Operacja zakłada promowanie dobrych praktyk w zakresie produkcji roślinnej, zwierzęcej, gospodarstwach ekologicznych, upowszechnianie  precyzyjnego rolnictwa oraz sprzedaży bezpośredniej produktów z gospodarstw rolnych. Za sprawą filmu którego bohaterami będą rolnicy prowadzący już gospodarstwa demonstracyjne będzie możliwe zapoznanie się z praktycznymi rozwiązaniami, które zostały już przetestowane i są możliwe do stosowania w gospodarstwach polskich w wymienionych wcześniej sektorach.  
</t>
  </si>
  <si>
    <t>Film</t>
  </si>
  <si>
    <t>Liczba nagranych filmów</t>
  </si>
  <si>
    <t>Rolnicy, przedstawiciele doradztwa rolniczego</t>
  </si>
  <si>
    <t xml:space="preserve">Kujawsko-Pomorski Ośrodek Doradztwa Rolniczego </t>
  </si>
  <si>
    <t>Minikowo                                   89-122 Minikowo</t>
  </si>
  <si>
    <t>Liczba odsłon</t>
  </si>
  <si>
    <t>Krajowe Dni Pola Minikowo 2020 – innowacyjne rozwiązania w uprawie roślin</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</si>
  <si>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</si>
  <si>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Wideokonferencja</t>
  </si>
  <si>
    <t>Rolnicy, przedstawiciele doradztwa rolniczego, pracownicy uczelni i jednostek naukowych, przedsiębiorcy, studenci kierunków rolniczych</t>
  </si>
  <si>
    <t xml:space="preserve"> 
I - III</t>
  </si>
  <si>
    <t>Liczba uczestników</t>
  </si>
  <si>
    <t>Relacja z poletek demonstracyjnych</t>
  </si>
  <si>
    <t>Liczba relacji</t>
  </si>
  <si>
    <t>Liczba filmów</t>
  </si>
  <si>
    <t>Liczba wideokonferencji</t>
  </si>
  <si>
    <t>Liczba wyświetleń</t>
  </si>
  <si>
    <t>Innowacje w krótkich łańcuchach dostaw żywności w województwie kujawsko-pomorskim.</t>
  </si>
  <si>
    <t>mieszkańcy obszarów wiejskich, rolnicy,  przetwórcy, przedsiębiorcy, pracownicy naukowi, doradcy rolniczy, potencjalni członkowie grup operacyjnych, z województwa kujawsko-pomorskiego</t>
  </si>
  <si>
    <t>II -  IV</t>
  </si>
  <si>
    <t>Liczba emisji</t>
  </si>
  <si>
    <t>Felieton</t>
  </si>
  <si>
    <t>Innowacyjne rozwiązania w przedsiębiorczości na obszarach wiejskich – dobre przykłady z Dolnego Śląska i Małopolski.</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</si>
  <si>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</si>
  <si>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30</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</si>
  <si>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</si>
  <si>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25</t>
  </si>
  <si>
    <t xml:space="preserve">Lokalne Partnerstwa Wodne </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</si>
  <si>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</si>
  <si>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</si>
  <si>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</si>
  <si>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</si>
  <si>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Program dla polskiego ziemniaka. Bioasekuracja oraz innowacyjne rozwiązania w zakresie agrotechniki, ochrony i przechowalnictwa ziemniaka</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</si>
  <si>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</si>
  <si>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Szkolenie</t>
  </si>
  <si>
    <t>Liczba szkoleń
Liczba uczestników szkolenia</t>
  </si>
  <si>
    <t>1
30</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</si>
  <si>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</si>
  <si>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Liczba konferencji
Liczba uczestników konferencji</t>
  </si>
  <si>
    <t>1
50</t>
  </si>
  <si>
    <t xml:space="preserve">Upowszechnianie wiedzy oraz dobrych praktyk w przetwórstwie i rolnictwie ekologicznym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</si>
  <si>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</si>
  <si>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Liczba konkursów</t>
  </si>
  <si>
    <t xml:space="preserve">rolnicy ekologiczni, rolnicy zainteresowani przestawieniem gospodarstwa na system rolnictwa ekologicznego, doradcy rolni
</t>
  </si>
  <si>
    <t xml:space="preserve">liczba wyjzadów </t>
  </si>
  <si>
    <t xml:space="preserve">Innowacyjne rozwiązania w nawadnianiu warzyw gruntowych </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</si>
  <si>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wspracia w ramach działania "Współpraca".</t>
  </si>
  <si>
    <t>50</t>
  </si>
  <si>
    <t>rolnicy,
przedstawiciele doradztwa rolniczego,  przedsiębiorcy, przedstawiciele instytucji rolniczych, około rolniczych i naukowych</t>
  </si>
  <si>
    <t>Lubelski Ośrodek Doradztwa Rolniczego w Końskowoli</t>
  </si>
  <si>
    <t>Końskowola ul. Pożowska 8, 24-130 Końskowola</t>
  </si>
  <si>
    <t>materiał publikowany w internecie</t>
  </si>
  <si>
    <t>Innowacyjne technologie uprawy rzepaku na terenie województwa lubelskiego</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</si>
  <si>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Seminarium będzie okazją do wymiany doświadczeń między uczestnikami, przybliżenia zagadnień związanych z Siecią na rzecz innowacji w rolnictwie i na obszarach wiejskich oraz możliwościami uzyskania wspracia w ramach działania "Współpraca".</t>
  </si>
  <si>
    <t>60</t>
  </si>
  <si>
    <t>Wykorzystanie nowych technologii  uprawy sposobem na łagodzenie skutków niekorzystnego oddziaływania warunków glebowo-klimatycznych na wzrost i rozwój kukurydzy</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</si>
  <si>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będzie okazją do wymiany doświadczeń między uczestnikami, przybliżenia zagadnień związanych z Siecią na rzecz innowacji w rolnictwie i na obszarach wiejksich oraz możliwościami uzyskania wspracia w ramach działania "Współpraca".</t>
  </si>
  <si>
    <t>Innowacyjne technologie w produkcji drobiarskiej</t>
  </si>
  <si>
    <t>Celem operacji jest poszukiwanie partnerów do współpracy w ramach działania „Współpraca” poprzez realizacje operacji, której celem jest  upowszechnianie i wymiana wiedzy oraz doświadczeń z zakresu innowacji technologicznych w produkcji drobiarskiej.  W konferencji wezmą udział uczestnicy zainteresowani możliwością współpracy we wdrażaniu innowacyjnych technologii oraz stymulowanie do takiej współpracy. Udział w konferencji będzie odpowiedzią na innowacje w produkcji drobiarskiej i oczekiwania konsumentów oraz umożliwi powstanie organizacji grupy operacyjnej wśród rolników, doradców, przedstawicieli działających w branży drobiarskiej z terenu województwa lubelskiego. Konferencja będzie okazją do wymiany doświadczeń między uczestnikami, przybliżenia zagadnień związanych z Siecią na rzecz innowacji w rolnictwie i na obszarach wiejskich oraz możliwościami uzyskania wspracia w ramach działania "Współpraca".</t>
  </si>
  <si>
    <t xml:space="preserve">Innowacyjne technologie uprawy roślin ozdobnych </t>
  </si>
  <si>
    <t>Celem operacji jest podniesienie wiedzy w zakresie uprawy, technologii produkcji  i pielęgnacji roślin ozdobnych oraz innowacyjnych rozwiązań możliwych do zastosowania w gospodarstwach szkółkarskich. Wykładowcami na konferencji będą m.in. pracownicy naukowi zajmujący się zagadnieniami szkółkarstwa,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wspracia w ramach działania "Współpraca".</t>
  </si>
  <si>
    <t>Środowiskowe uwarunkowania zdrowia na obszarach wiejskich</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</si>
  <si>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Konferencja będzie okazją do wymiany doświadczeń między uczestnikami, przybliżenia zagadnień związanych z Siecią na rzecz innowacji w rolnictwie i na obszarach wiejskich oraz możliwościami uzyskania wspracia w ramach działania "Współpraca".</t>
  </si>
  <si>
    <t>rolnicy, producenci rolni, przedstawiciele doradztwa rolniczego, członkowie stowarzyszeń działających na terenach wiejskich, firmy poszukujące żywności wysokiej jakości</t>
  </si>
  <si>
    <t>Organizacja kanałów i możliwości sprzedaży produktów ekologicznych.</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</si>
  <si>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będzie okazją do wymiany doświadczeń między uczestnikami, przybliżenia zagadnień związanych z Siecią na rzecz innowacji w rolnictwie i na obszarach wiejskich oraz możliwościami uzyskania wspracia w ramach działania "Współpraca".</t>
  </si>
  <si>
    <t>ekologiczni producenci rolni, rolnicy, przedstawiciele doradztwa rolniczego, przedsiębiorcy, przedstawiciele instytucji rolniczych, około rolniczych i naukowych, przedsawiciele stowarzyszeń i grup producenckich</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</si>
  <si>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wspracia w ramach działania "Współpraca".</t>
  </si>
  <si>
    <t xml:space="preserve">konferencja </t>
  </si>
  <si>
    <t>pokazy polowe</t>
  </si>
  <si>
    <t>Dzień Ziemniaka - Innowacyjne technologie uprawy ziemniaka oraz możliwości wykorzystania skrobi w przemyśle</t>
  </si>
  <si>
    <t>relacja w telewizji</t>
  </si>
  <si>
    <t xml:space="preserve">Celem operacji jest podniesienie wiedzy w zakresie organizacji i funkcjonowania grup operacyjnych na przykładzie istniejącej grupy operacyjnej w województwie lubelskim. Podczas wyjazdu studyjnego uczestnicy zapoznają się z doświadczaniami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</si>
  <si>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wyjazd studyjny, warsztaty</t>
  </si>
  <si>
    <t xml:space="preserve">II ABC serowarstwa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</si>
  <si>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wspracia w ramach działania "Współpraca".</t>
  </si>
  <si>
    <t>rolnicy</t>
  </si>
  <si>
    <t>Nowoczesne rozwiązania w zakładaniu i prowadzeniu pasieki</t>
  </si>
  <si>
    <t>rolnicy,
przedstawiciele doradztwa rolniczego, przedsiębiorcy, przedstawiciele instytucji rolniczych, około rolniczych i naukowych przedstawiciele stowarzyszeń</t>
  </si>
  <si>
    <t>rolnicy, początkujący pszczelarze</t>
  </si>
  <si>
    <t>Ekologiczna uprawa owoców miękkich – malina i borówka</t>
  </si>
  <si>
    <t xml:space="preserve"> Celem operacji jest podniesienie wiedzy oraz nabycie doświadczenia w zakresie ekologicznej technologii uprawy malin i borówki, innowacyjnych rowiązań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</si>
  <si>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Cykl filmów instruktażowych w zakresie nowoczesnych technologii uprawy roślin polowych</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</si>
  <si>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</si>
  <si>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Dobre i zdrowe – przetwarzanie i sprzedaż produktów z gospodarstwa rolnego</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</si>
  <si>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</si>
  <si>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film promocyjny</t>
  </si>
  <si>
    <t>potencjalni członkowie grup operacyjnych, rolnicy, mieszkańcy obszarów wiejskich, pracownicy naukowi, pracownicy jednostek doradztwa rolniczego</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</si>
  <si>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</si>
  <si>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</si>
  <si>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</si>
  <si>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</si>
  <si>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Nowoczesna i bezpieczna hodowla ziemniaka w województwie lubelskim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</si>
  <si>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będzie miała charakter innowacyjno-edukacyjny. Zdobyta wiedza pozwoli na transfer wiedzy w zakresie dobrych praktyk wdrażania innowacji w rolnictwie i na obszarach wiejskich oraz promowania innowacyjnych technologii uprawy ziemniaka w województwie lubelskim.</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</si>
  <si>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</si>
  <si>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Innowacje w lubelskim serowarstwie</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</si>
  <si>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</si>
  <si>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Innowacje w uprawie, przetwórstwie i dystrybucji lubelskich ziół oraz dobre praktyki mazowieckich pszczelarzy.</t>
  </si>
  <si>
    <r>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t>
    </r>
    <r>
      <rPr>
        <i/>
        <sz val="11"/>
        <rFont val="Calibri"/>
        <family val="2"/>
        <charset val="238"/>
        <scheme val="minor"/>
      </rPr>
      <t>Agroleśnictwo w Dolinie Zielawy</t>
    </r>
    <r>
      <rPr>
        <sz val="11"/>
        <rFont val="Calibri"/>
        <family val="2"/>
        <charset val="238"/>
        <scheme val="minor"/>
      </rPr>
      <t xml:space="preserve"> będzie najlepszym motywatorem i źródłem informacji dla uczestników zainteresowanych mechanizmem wsparcia finansowego w ramach Działania "Współpraca".  </t>
    </r>
  </si>
  <si>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</si>
  <si>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t>Lubuski Ośrodek Doradztwa Rolniczego</t>
  </si>
  <si>
    <t>Kalsk 91, 66 - 100 Sulechów</t>
  </si>
  <si>
    <t>Z NATURY innowacyjne… - alternatywne źródła dochodu gospodarstwa rolnego.</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</si>
  <si>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filmu krótkometrażowego z wizyt w gospodarstwach ekologicznych na terenie województwa lubuskiego. W filmie, który zostanie zamieszczony na stronie internetowej Ośrodka i serwisie społecznościowym (krajowym SIR) zostaną zaprezentowane innowacyjne rozwiązania w ramach rolnictwa ekologicznego. Film będzie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</si>
  <si>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film krótkometrażowy</t>
  </si>
  <si>
    <t>Mieszkańcy obszarów wiejskich, ekolodzy, rolnicy, instytucje naukowe i samorządowe, przedsiębiorcy, przetwórcy oraz specjaliści LODR zainteresowani innowacyjnymi aspektami tematyki zdrowej żywności.</t>
  </si>
  <si>
    <t>Promocja hodowli zwierząt - alpaki nowatorską inicjatywą dla gospodarstw agroturystycznych w województwie lubuskim.</t>
  </si>
  <si>
    <t xml:space="preserve">Przekazanie wiedzy w dziedzinie hodowli zwierząt z naciskiem na nowatorską hodowlę alpak w gospodarstwie i rolę alpakoterapii. Wystawa zwierząt podczas targów rolniczych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t>
  </si>
  <si>
    <t>szkolenie + pokaz</t>
  </si>
  <si>
    <t>liczba uczestników / liczba pokazów / drukowane materiały informacyjne</t>
  </si>
  <si>
    <t>Właściciele gospodarstw agroturystycznych, mieszkańcy obszarów wiejskich, rolnicy, hodowcy, specjaliści LODR, uczestnicy targów rolniczych.</t>
  </si>
  <si>
    <t xml:space="preserve">III   </t>
  </si>
  <si>
    <t>Innowacje w chowie i hodowli bydła mięsnego na terenie województwa lubuskiego.</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</si>
  <si>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</si>
  <si>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liczba filmów/drukowane materiały informacyjne</t>
  </si>
  <si>
    <t>1 / 500</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</si>
  <si>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</si>
  <si>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Spotkania Zespołów Tematycznych ds. innowacji.</t>
  </si>
  <si>
    <t>Celem poszczególnych Zespołów Tematycznych ds. innowacji jest inicjowanie wymiany wiedzy i doświadczeń, identyfikacji bieżących problemów oraz pozukiwania możliwości ich rozwiązania pomiędzy przedstawicielami róznych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</si>
  <si>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informacyjno-promocyjne</t>
  </si>
  <si>
    <t>Rolnicy, producenci rolni, hodowcy, mieszkańcy obszarów wiejskich, właściciele gospodarstw agroturystycznych,  jednostki naukowe i samorządowe, specjaliści LODR i inne osoby zainteresowane wdrażaniem innowacji w rolnictwie i na obszarach wiejskich.</t>
  </si>
  <si>
    <t>Innowacyjne rozwiązania w nawadnianiu upraw w aspekcie niedoboru wody na terenach wiejskich.</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</si>
  <si>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</si>
  <si>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</si>
  <si>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Gospodarstwa opiekuńcze przykładem innowacyjnej formy działalności dla lubuskich gospodarstw.</t>
  </si>
  <si>
    <t>Realizacja operacji przyczyni się do powstania filmu krótkometrażowego w zakresie innowacyjnej formy działalności jaką jest prowadzenie gospodarstwa opiekuńczego na terenie województwa lubuskiego.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</si>
  <si>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</si>
  <si>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 xml:space="preserve">Innowacje w uprawie i pielęgnacji winorośli w województwie lubuskim. </t>
  </si>
  <si>
    <t>Przedmiotem operacji będzie nagranie filmu krótkometrażowego z wizyt w winnicach na terenie województwa lubuskiego i pokazanie potrzeb oraz problemów, nad których rozwiązaniami mogą pracować przyszłe Grupy Operacyjne bazujące na doświadczeniu lubuskich winiarzy. Ponadto, celem będzie opracowanie materiałów informacyjnych dot. winnic na terenie województwa lubuskiego stanowiące podstawę do weryfikacji potencjalnych partnerów do Grup Operacyjnych zainteresowanych innowacyjnymi rozwiązaniami w uprawie i pielęgnacji winorośli oraz zarządzania winnicą. Nawiązane kontakty z winnicami przyczynią się do wzbogacenia bazy o potencjalnych partnerów do Grup Operacyjnych w ramach Działania "Współpraca".</t>
  </si>
  <si>
    <t>liczba filmów / drukowane materiały informacyjne</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</si>
  <si>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</si>
  <si>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Innowacyjne rozwiązania wspierające rozwój gospodarki pasiecznej na przykładzie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</si>
  <si>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</si>
  <si>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1 / 200</t>
  </si>
  <si>
    <t>Operacja skierowana jest dla uczestników spotkań zespołów tematycznych, rolników, przedsiębiorców,  przetwórców, pszczelarzy, przedstawicieli instytucji naukowych, samorządowych i doradczych zainteresowanych innowacjami w gospodarce pasiecznej na poczet powstania Grup Operacyjnych w ramach Działania "Współpraca" na terenie województwa lubuskiego.</t>
  </si>
  <si>
    <t>Innowacyjne metody produkcji roślinnej w ramach organizowanych "Dni Pola" w Złotniku</t>
  </si>
  <si>
    <t>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Celem operacji jest bezpośrednia demonstracja upraw połączona z przekazem fachowej wiedzy w przedmiocie innowacyjnej produkcji roślinnej. Postęp hodowlany roślin uprawnych jak i w obszarze technologii uprawy, nawożenia, ochrony roślin i nawadniania w połączeniu z wykorzystaniem nowatorskiej technologii (zastosowanie dronów) doskonale wpisuje się w przedmiot operacji. Cel ten zostanie osiągnięty poprzez zorganizowanie "Dni Pola" w Złotniku. Na polach uprawnych zaprezentowany zostanie potencjał hodowlany szerokiej gamy gatunków roślin uprawnych. Celem operacji jest także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t>
  </si>
  <si>
    <t>warsztaty polowe</t>
  </si>
  <si>
    <t>Rolnicy, mieszkańcy obszarów wiejskich, przedsiębiorcy, doradcy i specjaliści rolniczy, potencjalni członkowie Grup Operacyjnych z województwa lubuskiego</t>
  </si>
  <si>
    <t>Nowoczesna i bezpieczna hodowla ziemniaka w województwie lubuskim</t>
  </si>
  <si>
    <r>
      <t xml:space="preserve">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t>
    </r>
    <r>
      <rPr>
        <i/>
        <sz val="11"/>
        <rFont val="Calibri"/>
        <family val="2"/>
        <charset val="238"/>
        <scheme val="minor"/>
      </rPr>
      <t>Polska smakuje</t>
    </r>
    <r>
      <rPr>
        <sz val="11"/>
        <rFont val="Calibri"/>
        <family val="2"/>
        <charset val="238"/>
        <scheme val="minor"/>
      </rPr>
      <t xml:space="preserve"> i </t>
    </r>
    <r>
      <rPr>
        <i/>
        <sz val="11"/>
        <rFont val="Calibri"/>
        <family val="2"/>
        <charset val="238"/>
        <scheme val="minor"/>
      </rPr>
      <t>Produkt Polski</t>
    </r>
    <r>
      <rPr>
        <sz val="11"/>
        <rFont val="Calibri"/>
        <family val="2"/>
        <charset val="238"/>
        <scheme val="minor"/>
      </rPr>
      <t>.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lubuskim.</t>
    </r>
  </si>
  <si>
    <t>Producenci, przetwórcy i dystrybutorzy ziemniaka lub zamierzający podjąć taką produkcję w celu zwiększenia rentowności swoich gospodarstw rolnych, doradcy i specjaliści rolniczy,  producenci mogący być prekursorami technik nawodnieniowych w województwie lubuskim, inne podmioty zainteresowane tematyką</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</si>
  <si>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</si>
  <si>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</si>
  <si>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 xml:space="preserve">spotkanie </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</si>
  <si>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</si>
  <si>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6 x 25</t>
  </si>
  <si>
    <t>Krótkie Łańcuchy Dostaw - alternatywą dla gospodarstw w województwie lubuskim</t>
  </si>
  <si>
    <t xml:space="preserve">Celem operacji w każdej z form jest temat sieciujący potencjalnych członków Grup Operacyjnych w aspekcie Krótkich Łańcuchów Dostaw Żywności będących zainteresowanymi złożeniem wniosków w ramach Działania "Współpraca". Wpływ pandemii ma aktualnie ogromny wpływ na zachowania konsumentów na rynku żywności. Celem operacji będzie przedstawienie trendów na rynku żywności, konsekwencji zaistniałej sytuacji epidemiologicznej dla organizacji sprzedaży produktów rolnych w aspekcie Krótkich Łańcuchów Dostaw. </t>
  </si>
  <si>
    <t>Rolnicy, przetwórcy, producenci żywności, każdy potencjalny nabywca produktów wytworzonych lokalnie, mieszkańcy obszarów wiejskich zainteresowani prawidłowym odżywianiem, zakupem produktów wysokiej jakości, wytworzonych lokalnie.</t>
  </si>
  <si>
    <t>materiały informacyjne</t>
  </si>
  <si>
    <t xml:space="preserve"> nakład</t>
  </si>
  <si>
    <t>Rolnictwo ekologiczne - szansą rozwoju gospodarstwa rolnego</t>
  </si>
  <si>
    <t xml:space="preserve">Rolnicy, przetwórcy, mieszkańcy obszarów wiejskich, przedstawiciele doradztwa rolniczego i nauki, administracja rządowa i samorządowa,  instytucje pracujące na rzecz rolnictwa  ekologicznego </t>
  </si>
  <si>
    <t>Konkurs na Najlepsze Gospodarstwo Ekologiczne w województwie lubuskim</t>
  </si>
  <si>
    <t>materiał informacyjny i promocyjny</t>
  </si>
  <si>
    <t>liczba stoisk</t>
  </si>
  <si>
    <t>„Rolniczy Handel Detaliczny – innowacyjny kierunek promocji i sprzedaży produktów pszczelich”</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</si>
  <si>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</si>
  <si>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konferencja
liczba uczestników operacji</t>
  </si>
  <si>
    <t>pszczelarze, rolnicy, mieszkańcy obszarów wiejskich, pracownicy naukowi, doradcy rolniczy, pracownicy jednostek doradztwa rolniczego</t>
  </si>
  <si>
    <t>Łódzki Ośrodek Doradztwa Rolniczego</t>
  </si>
  <si>
    <t>Łódzki Ośrodek Doradztwa Rolniczego z siedzibą w Bratoszewicach     ul. Nowości 32;  95-011 Bratoszewice</t>
  </si>
  <si>
    <t>Przeciwdziałanie skutkom suszy na przykładzie innowacyjnych metod uprawy kukurydzy na ziarno</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</si>
  <si>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zs. w Bratoszewicach.     </t>
  </si>
  <si>
    <t>rolnicy, mieszkańcy obszarów wiejskich, pracownicy naukowi, doradcy rolniczy,  pracownicy jednostek doradztwa rolniczego</t>
  </si>
  <si>
    <r>
      <t xml:space="preserve">konferencja
</t>
    </r>
    <r>
      <rPr>
        <sz val="12"/>
        <color rgb="FFFF0000"/>
        <rFont val="Calibri"/>
        <family val="2"/>
        <charset val="238"/>
        <scheme val="minor"/>
      </rPr>
      <t>film krótkometrażowy,
emisja telewizyjna</t>
    </r>
  </si>
  <si>
    <r>
      <t xml:space="preserve">konferencja                            liczba uczestników operacji
</t>
    </r>
    <r>
      <rPr>
        <sz val="12"/>
        <color rgb="FFFF0000"/>
        <rFont val="Calibri"/>
        <family val="2"/>
        <charset val="238"/>
        <scheme val="minor"/>
      </rPr>
      <t>liczba nagranych filmów
 liczba emisji telewizyjnych</t>
    </r>
  </si>
  <si>
    <r>
      <t xml:space="preserve">1
 30 
</t>
    </r>
    <r>
      <rPr>
        <sz val="12"/>
        <color rgb="FFFF0000"/>
        <rFont val="Calibri"/>
        <family val="2"/>
        <charset val="238"/>
        <scheme val="minor"/>
      </rPr>
      <t xml:space="preserve">1
1                                                </t>
    </r>
    <r>
      <rPr>
        <sz val="12"/>
        <color theme="1"/>
        <rFont val="Calibri"/>
        <family val="2"/>
        <charset val="238"/>
        <scheme val="minor"/>
      </rPr>
      <t xml:space="preserve">                                       </t>
    </r>
  </si>
  <si>
    <t>Od pola do stołu – przetwarzanie i sprzedaż produktów z gospodarstwa rolnego</t>
  </si>
  <si>
    <t>potencjalni członkowie grup operacyjnych, rolnicy, mieszkańcy obszarów wiejskich, pracownicy naukowi, doradcy rolniczy, pracownicy jednostek doradztwa rolniczego</t>
  </si>
  <si>
    <r>
      <t xml:space="preserve">Celem operacji jest prezentacja i wspieranie innowacji w rolnictwie, w tym w produkcji i przetwórstwie w gospodarstwach dostarczających żywność bezpośrednio do konsumenta, </t>
    </r>
    <r>
      <rPr>
        <sz val="12"/>
        <color rgb="FFFF0000"/>
        <rFont val="Calibri"/>
        <family val="2"/>
        <charset val="238"/>
        <scheme val="minor"/>
      </rPr>
      <t>co wpisuje się do tegorocznego naboru w ramach działania "Współpraca" skierowanego do powstających grup operacyjnych, których celem jest skrócenie łańcucha dostaw</t>
    </r>
    <r>
      <rPr>
        <sz val="12"/>
        <color theme="1"/>
        <rFont val="Calibri"/>
        <family val="2"/>
        <charset val="238"/>
        <scheme val="minor"/>
      </rPr>
      <t xml:space="preserve">. Zaprezentowane będą dobre praktyki </t>
    </r>
    <r>
      <rPr>
        <sz val="12"/>
        <color rgb="FFFF0000"/>
        <rFont val="Calibri"/>
        <family val="2"/>
        <charset val="238"/>
        <scheme val="minor"/>
      </rPr>
      <t>sprzedaży z gospodarstw rolnych oraz inicjatywy promocujące ww. sprzedaż m.in. łódzki e-bazarek. Założone cele wpłyną</t>
    </r>
    <r>
      <rPr>
        <sz val="12"/>
        <color theme="1"/>
        <rFont val="Calibri"/>
        <family val="2"/>
        <charset val="238"/>
        <scheme val="minor"/>
      </rPr>
      <t xml:space="preserve"> na podwyższenie wiedzy potencjalnych członków grup operacyjnych, rolników, przetwórców i doradców rolnych dotyczącej wdrażania innowacji w rolnictwie </t>
    </r>
    <r>
      <rPr>
        <sz val="12"/>
        <color rgb="FFFF0000"/>
        <rFont val="Calibri"/>
        <family val="2"/>
        <charset val="238"/>
        <scheme val="minor"/>
      </rPr>
      <t xml:space="preserve">oraz pozyskiwania środków w ramach działania "Współpraca".  </t>
    </r>
  </si>
  <si>
    <r>
      <t xml:space="preserve"> film</t>
    </r>
    <r>
      <rPr>
        <sz val="12"/>
        <color rgb="FFFF0000"/>
        <rFont val="Calibri"/>
        <family val="2"/>
        <charset val="238"/>
        <scheme val="minor"/>
      </rPr>
      <t xml:space="preserve"> krótkometrażowy</t>
    </r>
    <r>
      <rPr>
        <sz val="12"/>
        <color theme="1"/>
        <rFont val="Calibri"/>
        <family val="2"/>
        <charset val="238"/>
        <scheme val="minor"/>
      </rPr>
      <t xml:space="preserve">,
emisja telewizyjna,
</t>
    </r>
    <r>
      <rPr>
        <sz val="12"/>
        <color rgb="FFFF0000"/>
        <rFont val="Calibri"/>
        <family val="2"/>
        <charset val="238"/>
        <scheme val="minor"/>
      </rPr>
      <t>ulotka</t>
    </r>
  </si>
  <si>
    <r>
      <t xml:space="preserve">liczba nagranych filmów
liczba emisji telewizyjnych
 </t>
    </r>
    <r>
      <rPr>
        <sz val="12"/>
        <color rgb="FFFF0000"/>
        <rFont val="Calibri"/>
        <family val="2"/>
        <charset val="238"/>
        <scheme val="minor"/>
      </rPr>
      <t>ilość ulotek</t>
    </r>
  </si>
  <si>
    <r>
      <t xml:space="preserve">1 
1
</t>
    </r>
    <r>
      <rPr>
        <sz val="12"/>
        <color rgb="FFFF0000"/>
        <rFont val="Calibri"/>
        <family val="2"/>
        <charset val="238"/>
        <scheme val="minor"/>
      </rPr>
      <t>5000</t>
    </r>
  </si>
  <si>
    <t>Koszyk od rolnika – dobre praktyki w sprzedaży w ramach Rolniczego Handlu Detalicznego, sprzedaży bezpośredniej i z małych przedsiębiorstw</t>
  </si>
  <si>
    <t xml:space="preserve">Celem operacji jest prezentacja dobrych praktyk w gospodarstwach, które produkują w ramach ustawy o Rolniczym Handlu Detalicznym, w ramach sprzedaży bezpośredniej i w małych przedsiębiorstwach.  Celem jest popularyzacja innowacji opartych na skracaniu łańcucha dostaw, wspólnej organizacji rolników, promocji innowacji.  Operacja wpisuje się do tegorocznego naboru w ramach działania "Współpraca" skierowanego do powstających grup operacyjnych, których celem jest skrócenie łańcucha dostaw. Operacja wpłynie na zwiększenie wiedzy i kompetecji rolników, przetwórców i doradców rolnych dotyczącej wdrażania innowacji w rolnictwie oraz pozyskiwania środków na innowacje w ramach działania "Współpraca". </t>
  </si>
  <si>
    <t xml:space="preserve">film krótkometrażowy,
emisja telewizyjna
broszura                                                                          </t>
  </si>
  <si>
    <t>liczba nagranych filmów
liczba emisji telewizyjnych
ilość broszur</t>
  </si>
  <si>
    <t xml:space="preserve"> 1
 1 
  800</t>
  </si>
  <si>
    <t>Polski Ocet Owocowy -  współpraca z Instytutem Biotechnologii Przemysłu Rolno-Spożywczego im. prof. Wacława Dąbrowskiego</t>
  </si>
  <si>
    <t xml:space="preserve">Celem operacji jest prezentacja i wspieranie innowacji w rolnictwie, w tym w produkcji i przetwórstwie w gospodarstwach, które weszły w skład grupy operacyjnej pn. Polski Ocet Owocowy i wdrożyły nową technologię wytwarzania octu owocowego. Zaprezentowane będą dobre praktyki w gospodarstwach sadowniczych i w winnicy, co wpłynie na podwyższenie wiedzy potencjalnych członków grup operacyjnych, rolników, przetwórców i doradców rolnych, zwiększenie poziomu wiedzy dotyczącej wdrażania innowacji w rolnictwie oraz pozyskiwania środków na innowacje. </t>
  </si>
  <si>
    <t>film krótkometrażowy,
emisja telewizyjna</t>
  </si>
  <si>
    <t>liczba nagranych filmów
liczba emisji telewizyjnych</t>
  </si>
  <si>
    <t xml:space="preserve">1 
1 </t>
  </si>
  <si>
    <t>Innowacyjna uprawa ziemniaka w województwie łódzkim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</si>
  <si>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szkolenia będą miało charakter innowacyjno-edukacyjny. Zdobyta wiedza pozwoli na transfer wiedzy w zakresie dobrych praktyk wdrażania innowacji w rolnictwie i na obszarach wiejskich oraz promowania innowacyjnych technologii uprawy ziemniaka w województwie łódzkim.</t>
  </si>
  <si>
    <t>ilość szkoleń
liczba uczestników szkoleń</t>
  </si>
  <si>
    <t>2
100</t>
  </si>
  <si>
    <t>producenci ziemniaka lub zamierzający podjąć taką produkcję, rolnicy, mieszkańcy obszarów wiejskich, pracownicy naukowi, doradcy rolniczy, pracownicy jednostek doradztwa rolniczego, inne podmioty zainteresowane tematyką</t>
  </si>
  <si>
    <t>Lokalne Partnerstwo do spraw Wody</t>
  </si>
  <si>
    <t xml:space="preserve">Celem operacji jest zastosowanie innowacyjnego podejścia terytorialnego dla łagodzenia problemów związanych z zarządzaniem wodą na obszarach wiejskich. Jego istota polega na stworzeniu płaszczyzny współpracy pomiędzy róznymi podmiotami mającymi wpływ w ty zakresie. Celem jest aktywizacja i integracja środowisk lokalnych poprzez wzajemne poznanie zakresów działania i potrzeb,
diagnoza sytuacji w zakresie zarządzania zasobami wody pod kątem potrzeb rolnictwa i mieszkańców obszarów wiejskich, a także wypracowanie wspólnych rozwiązań na rzecz poprawy szeroko pojętej gospodarki wodnej w rolnictwie i na obszarach wiejskich.
</t>
  </si>
  <si>
    <t>ilość spotkań                                   liczba uczestników spotkań</t>
  </si>
  <si>
    <t>4                                      200</t>
  </si>
  <si>
    <t>potencjalni partnerzy LPW</t>
  </si>
  <si>
    <t>XIII edycja ogólnopolskiego Konkursu na Najlepsze Gospodarstwo Ekologiczne - finał wojewódzki</t>
  </si>
  <si>
    <t>Celem operacji jest szerzenie dobrych praktyk w zakresie rolnictwa ekologicznego,  wdrażanie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</si>
  <si>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ekologiczni, mieszkańcy obszarów wiejskich, doradcy rolniczy, pracownicy jednostek doradztwa rolniczego, pracownicy naukowi, instytucje pracujące na rzecz rolnictwa  ekologicznego</t>
  </si>
  <si>
    <t xml:space="preserve">Celem konkursu jest popularyzacja i promowanie najlepszych osiągnięć doradców w zakresie rolnictwa ekologicznego. Operacja wpłynie  na promocję systemu rolnictwa ekologicznego oraz doradztwa z zakresu innowacji w  ekologii, produkcji i przetwórstwa metodami ekologicznymi. </t>
  </si>
  <si>
    <t xml:space="preserve">konkurs </t>
  </si>
  <si>
    <t xml:space="preserve"> doradcy rolniczy, pracownicy jednostek doradztwa rolniczego, pracownicy naukowi, instytucje pracujące na rzecz rolnictwa  ekologicznego</t>
  </si>
  <si>
    <t>Celem operacji jest promocja dobrych praktyk w rolnictwie ekologicznym, innowacyjnych rozwiązań wdrażanych w ekologicznych gospodarstwach rolnych oraz rozpowszechnianie wiedzy z zakresu rolnictwa ekologicznego. Podczas wyjazdu studyjnego zaprezentowane zostaną przykłady dobrych praktyk w  gospodarstwach rolnych oraz możliwości rozwoju sektora rolnictwa ekologicznego w Polsce. Wyjazd ma za zadanie poszerzenie wiedzy uczestników oraz ukazanie prostych innowacyjnych metod w rolnictwie ekologicznym.</t>
  </si>
  <si>
    <t xml:space="preserve">                                                   liczba wyjazdów
ilość uczestników wyjazdu                                    </t>
  </si>
  <si>
    <t xml:space="preserve">1
30                                                                                                                                                                                                                                                                                                                                                                                                            </t>
  </si>
  <si>
    <t>liczba uczestników szkolenia</t>
  </si>
  <si>
    <t>Rolnicy, mieszkańcy obszarów wiejskich, przedstawiciele instytucji i organizacji działających na rzecz rolnictwa, pracownicy jednostek doradztwa rolniczego.</t>
  </si>
  <si>
    <t>Małopolski Ośrodek Doradztwa Rolniczego</t>
  </si>
  <si>
    <t>ul. Osiedlowa 9,  32-082 Karniowice</t>
  </si>
  <si>
    <t>liczba egzemplarzy publikacji</t>
  </si>
  <si>
    <t>Małe przetwórstwo w gospodarstwie rolnym.</t>
  </si>
  <si>
    <t>Celem operacji jest wyposażenie odbiorców w wiedzę  w zakresie przetwórstwa wędlin dojrzewających, przetwórstwa serów i  produkcji browarniczej  na niewielką skalę.   Poprzez promowanie  małego przetwórstwa operacja wspiera tworzenie krótkich łańcuchów dostaw.   Przedmiotem operacji jest nagranie 3 filmów  instruktażowych.  Operacja wpisuje się w temat dotyczący wzmacniania rozwoju przedsiębiorczości przez podnoszenie poziomu wiedzy i umiejętności w obszarze małego przetwórstwa lokalnego.</t>
  </si>
  <si>
    <t>film</t>
  </si>
  <si>
    <t>3</t>
  </si>
  <si>
    <t>Produkcja zielarska jako dodatkowe źródło dochodu w gospodarstwie.</t>
  </si>
  <si>
    <t>Celem operacji jest promowanie  produkcji zielarskiej jako dodatkowego źródła dochodu w niewielkich gospodarstwach województwa małopolskiego oraz zwiększenie poziomu wiedzy uczestników w tym zakresie.   Przedmiotem operacji jest organizacja wyjazdu studyjnego dotyczącego produkcji zielarskiej dla grupy 35 osób.  Tematem operacji jest wspieranie rozwoju przedsiębiorczości oraz wspieranie dywersyfikacji dochodu na obszarach wiejskich.</t>
  </si>
  <si>
    <t>liczba zorganizowanych wyjazdów studyjnych</t>
  </si>
  <si>
    <t>Rolnicy, przedstawiciele instytucji i organizacji działających na rzecz rolnictwa, pracownicy jednostek doradztwa rolniczego.</t>
  </si>
  <si>
    <t>Współpraca na rzecz rozwoju innowacyjnej Małopolski.</t>
  </si>
  <si>
    <t xml:space="preserve">Celem operacji jest aktywizacja odbiorców w kierunku podejmowania współpracy na rzecz rozwoju przedsiębiorczości na obszarach wiejskich w tym do realizacji wspólnych projektów w ramach działania "Współpraca" PROW na lata 2014-2020.   W programach zaprezentowane zostaną  przykłady udanych przedsięwzięć. Przedmiotem operacji będzie wyprodukowanie oraz wyemitowanie w telewizji o zasięgu regionalnym 3 programów telewizyjnych  promujących podejmowanie wspólnych działań na rzecz rozwoju obszarów wiejskich.  Tematem operacji będzie wspieranie rozwoju sieci współpracy partnerskiej dotyczącej rolnictwa  oraz przedsiębiorczości na obszarach wiejskich </t>
  </si>
  <si>
    <t>audycja telewizyjna</t>
  </si>
  <si>
    <t>liczba audycji telewizyjnych</t>
  </si>
  <si>
    <t>Rolnicy, mieszkańcy obszarów wiejskich, przedstawiciele instytucji i organizacji działających na rzecz rolnictwa, mieszkańcy województwa małopolskiego,</t>
  </si>
  <si>
    <t>Konferencja sieciująca dla Partnerów Krajowej Sieci Obszarów Wiejskich w Małopolsce.</t>
  </si>
  <si>
    <t>Celem operacji jest  aktywizowanie uczestników do podejmowania współpracy w zakresie rozwoju obszarów  wiejskich,  informowanie na temat działań Sieci na rzecz innowacji w rolnictwie i na obszarach wiejskich, nawiązywanie  i podtrzymywanie kontaktów pomiędzy Partnerami KSOW oraz wymiana doświadczeń.  Przedmiotem operacji jest organizacja konferencji dla 50 osób.  Tematem operacji jest wspieranie tworzenia sieci współpracy partnerskiej dotyczącej rolnictwa i obszarów wiejskich przez podnoszenie poziomu wiedzy w tym zakresie.</t>
  </si>
  <si>
    <t>Rolnicy, mieszkańcy obszarów wiejskich, przedstawiciele instytucji i organizacji działających na rzecz rolnictwa, pracownicy jednostek doradztwa rolniczego, przedsiębiorcy.</t>
  </si>
  <si>
    <t>Lokalne Partnerstwo ds. Wody (LPW).</t>
  </si>
  <si>
    <t xml:space="preserve">Celem operacji jest zainicjowanie współpracy oraz stworzenie sieci kontaktów miedzy lokalnym społeczeństwem a instytucjami i urzędami, w zakresie gospodarki wodnej na obszarach wiejskich ze szczególnym uwzględnieniem rolnictwa na obszarze małopolski.  Przedmiotem operacji jest powołanie pilotażowego Lokalnego Partnerstwa ds. Wody, obejmującego swym zasięgiem dwa powiaty,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</si>
  <si>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 ekspertyza, film</t>
  </si>
  <si>
    <t>Przedstawiciele Państwowego Gospodarstwa Wodnego Wody Polskie, administracji publicznej, spółki wodnej,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</si>
  <si>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liczba uczestników spotkań</t>
  </si>
  <si>
    <t>liczba ekspertyz</t>
  </si>
  <si>
    <t>Innowacje w chowie i hodowli zwierząt - Sommet de l'Élevage.</t>
  </si>
  <si>
    <t>Celem operacji jest upowszechnianie innowacyjnych rozwiązań w zakresie produkcji zwierzęcej.  W ramach operacji zorganizowany zostanie wyjazd studyjny do Francji  dla grupy 25 osób  w programie którego będzie udział w Targach Sommet de l'Élevage w Clermont-Ferrand.   Operacja wpisuje się w temat dotyczący wspierania tworzenia sieci współpracy partnerskiej dotyczącej rolnictwa i obszarów wiejskich przez podnoszenie poziomu wiedzy w tym zakresie.</t>
  </si>
  <si>
    <t xml:space="preserve">Nowoczesna i bezpieczna uprawa ziemniaka w Małopolsce. </t>
  </si>
  <si>
    <t xml:space="preserve">Celem operacji jest popularyzacja innowacyjnych rozwiązań w zakresie produkcji ziemniaka oraz ułatwianie wymiany wiedzy fachowej.  W ramach operacji zostanie zorganizowana konferencja dla grupy 60 osób.   Realizacja operacji wspiera cele SIR poprzez wymianę doświadczeń oraz wzmacnianie sieci kontaktów pomiędzy podmiotami działającymi na rzecz rolnictwa. </t>
  </si>
  <si>
    <t>Rolnicy, mieszkańcy obszarów wiejskich, przedstawiciele instytucji i organizacji działających na rzecz rolnictwa, przedsiębiorcy, pracownicy jednostek doradztwa rolniczego.</t>
  </si>
  <si>
    <t>Rolnictwo ekologiczne szansą dla rolników i konsumentów w Małopolsce.</t>
  </si>
  <si>
    <t>Celem operacji jest promocja dobrych praktyk i innowacyjnych rozwiązań w rolnictwie ekologicznym.  W ramach operacji zrealizowany konkurs na najlepsze gospodarstwo ekologiczne (etap wojewódzki w Małopolsce) oraz konkurs na najlepszego doradcę ekologicznego  (etap wojewódzki w Małopolsce).   Ponadto zrealizowany zostanie cykl szkoleń dotyczących nowoczesnych rozwiązań w produkcji ekologicznej oraz wydana zostanie publikacja.</t>
  </si>
  <si>
    <t>konkurs, szkolenie, publikacja</t>
  </si>
  <si>
    <t>Rolnicy, mieszkańcy obszarów wiejskich, przedstawiciele instytucji i organizacji działających na rzecz rolnictwa, pracownicy publicznych i prywatnych jednostek doradztwa rolniczego, doradcy rolniczy.</t>
  </si>
  <si>
    <t>Harmonogram / termin realizacji
(w ujęciu kwartalnym)</t>
  </si>
  <si>
    <t xml:space="preserve">Budżet brutto operacji  
(w zł)
</t>
  </si>
  <si>
    <t>Jednostka</t>
  </si>
  <si>
    <t>Innowacje łąkowo –pastwiskowe w trudnej drodze ekonomicznej po lepsze mleko i wołowinę</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</si>
  <si>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</si>
  <si>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rolnicy - producenci mleka i wołowiny</t>
  </si>
  <si>
    <t>Mazowiecki Ośrodek Doradztwa Rolniczego z siedzibą w Warszawie</t>
  </si>
  <si>
    <t>02-456 Warszawa, ul. Czereśniowa 98</t>
  </si>
  <si>
    <t>ilość uczestników szkoleń</t>
  </si>
  <si>
    <t>Bezpieczeństwo żywności – dobra praktyka higieniczna i produkcyjna przy wytwarzaniu żywności w warunkach domowych</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</si>
  <si>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</si>
  <si>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ilość uczestników</t>
  </si>
  <si>
    <t>rolnicy, mieszkańcy obszarów wiejskich, przedstawiciele KGW, organizacji pozarządowych, przedstawiciele doradztwa rolniczego</t>
  </si>
  <si>
    <t>Choroby i szkodniki w uprawie kukurydzy</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</si>
  <si>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</si>
  <si>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rolnicy, mieszkańcy obszarów wiejskich, przedstawiciele doradztwa rolniczego, przedsiębiorcy</t>
  </si>
  <si>
    <t>Czynniki wpływające na sukces w chowie i hodowli bydła mlecznego</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</si>
  <si>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</si>
  <si>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Innowacje w wielofunkcyjnym rozwoju gospodarstwa rolnego – przetwórstwo na poziomie gospodarstwa</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</si>
  <si>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</si>
  <si>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rolnicy, mieszkańcy obszarów wiejskich, producenci żywności, przedstawiciele KGW, organizacje pozarządowe, przedstawiciele jednostek naukowych, przedstawiciele doradztwa rolniczego</t>
  </si>
  <si>
    <t>Innowacyjne metody redukcji amoniaku w różnych systemach utrzymania zwierząt gospodarskich</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</si>
  <si>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</si>
  <si>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rolnicy, przedstawiciele doradztwa rolniczego</t>
  </si>
  <si>
    <t>Innowacyjne metody uprawy warzyw w tunelach foliowych</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</si>
  <si>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</si>
  <si>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Innowacyjne rozwiązania w uprawie papryki pod osłonami wysokimi</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</si>
  <si>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</si>
  <si>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rolnicy, przedstawiciele doradztwa rolniczego, przedsiębiorcy, instytucje powiązane z branżą rolniczą</t>
  </si>
  <si>
    <t>Innowacyjne żywienie bydła mlecznego wpływające na zdrowotność stada</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</si>
  <si>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</si>
  <si>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rolnicy, mieszkańcy obszarów wiejskich</t>
  </si>
  <si>
    <t>Innowacyjność i efektywność w uprawie zbóż w województwie mazowieckim</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</si>
  <si>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</si>
  <si>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rolnicy, mieszkańcy obszarów wiejskich, przedsiębiorcy</t>
  </si>
  <si>
    <t>Wsparcie dla tworzenia Lokalnych Partnerstw ds. Wody</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</si>
  <si>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</si>
  <si>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ilość szkoleń</t>
  </si>
  <si>
    <t>Rolnictwo ekologiczne - nowe wyzwania</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</si>
  <si>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</si>
  <si>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prowadzący gospodarstwa ekologiczne i rolnicy zainteresowani przestawieniem swoich gospodarstw na ekologiczne metody produkcji</t>
  </si>
  <si>
    <t>Produkt regionalny, tradycyjny i lokalny jako źródło dodatkowego dochodu w gospodarstwie rolnym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</si>
  <si>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</si>
  <si>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Koła Gospodyń Wiejskich, mieszkańcy obszarów wiejskich, rolnicy</t>
  </si>
  <si>
    <t>Produkujemy zdrową truskawkę</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</si>
  <si>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</si>
  <si>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Regeneracja środowiska gleb poprzez ich wapnowanie</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</si>
  <si>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</si>
  <si>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rolnicy, mieszkańcy obszarów wiejskich, przedsiębiorcy, przedstawiciele doradztwa rolniczego</t>
  </si>
  <si>
    <t>VI Mazowiecka Konferencja Pszczelarska „Ratujmy Pszczoły” – Innowacje w gospodarce pasiecznej</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</si>
  <si>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</si>
  <si>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pszczelarze, rolnicy, mieszkańcy obszarów wiejskich</t>
  </si>
  <si>
    <t>Wsparcie rolników w podejmowaniu i rozwoju działalności pozarolniczej</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</si>
  <si>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</si>
  <si>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rolnicy, mieszkańcy obszarów wiejskich, Koła Gospodyń Wiejskich, organizacje pozarządowe, przedstawiciele doradztwa rolniczego</t>
  </si>
  <si>
    <t>Żywienie trzody chlewnej paszami bez GMO w świetle działalności grup producenckich</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</si>
  <si>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</si>
  <si>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rolnicy, przedsiębiorcy, mieszkańcy obszarów wiejskich</t>
  </si>
  <si>
    <t>Forum "Sieciowanie na Mazowszu narzędziem budowy lokalnych partnerstw"</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</si>
  <si>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</si>
  <si>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rolnicy, przedstawiciele doradztwa rolniczego, mieszkańcy obszarów wiejskich, partnerzy SIR, jednostki naukowo-badawcze</t>
  </si>
  <si>
    <t>Innowacje w działalności pozarolniczej</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</si>
  <si>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</si>
  <si>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ilość nagrodzonych</t>
  </si>
  <si>
    <t>właściciele gospodarstw agroturystycznych i turystyki wiejskiej, rolnicy, mieszkańcy obszarów wiejskich, przedsiębiorcy, Koła Gospodyń Wiejskich, organizacje pozarządowe, doradcy</t>
  </si>
  <si>
    <t>ilość wyróżnionych</t>
  </si>
  <si>
    <t>publikacja "Agroturystyka wschodniego Mazowsza - przykłady innowacyjnych rozwiązań"</t>
  </si>
  <si>
    <t>publikacja "Dobra praktyka Higieniczna i Produkcyjna jako podstawa do rozwoju innowacyjnego przetwórstwa żywności w warunkach domowych"</t>
  </si>
  <si>
    <t>Rolnictwo wobec zmian klimatu</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</si>
  <si>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</si>
  <si>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informacje i publikacje w internecie</t>
  </si>
  <si>
    <t>cykl tematyczny</t>
  </si>
  <si>
    <t>Efektywna współpraca z grupą</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</si>
  <si>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</si>
  <si>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rolnicy, doradcy rolni, przedsiębiorcy, mieszkańcy obszarów wiejskich</t>
  </si>
  <si>
    <t>Nowoczesna i bezpieczna uprawa ziemniaka w województwie mazowieckim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</si>
  <si>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</si>
  <si>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Producenci ziemniaka lub osoby zamierzające podjąć taką produkcję,  doradcy rolniczy, inne podmioty zainteresowane tematyką</t>
  </si>
  <si>
    <t>q</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</si>
  <si>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</si>
  <si>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</si>
  <si>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 xml:space="preserve">szkolenie z warsztatami                      </t>
  </si>
  <si>
    <t>szkolenie z warsztatami,
liczba uczestników</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</si>
  <si>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</si>
  <si>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</si>
  <si>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Opolski Ośrodek Doradztwa Rolniczego w Łosiowie</t>
  </si>
  <si>
    <t xml:space="preserve">49-330 Łosiów,
  ul. Główna 1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</si>
  <si>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</si>
  <si>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</si>
  <si>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seminarium,
liczba uczestników</t>
  </si>
  <si>
    <t>1
25</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</si>
  <si>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</si>
  <si>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Sieciowanie Partnerów SIR województwa opolskiego</t>
  </si>
  <si>
    <t>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pozdniesienia poziomu innowacyjności w sektorze rolno-spożywczym. Podczas konferencji przedstawione zostaną informacje o działaniu „Współpraca” oraz zasadach tworzenia Grup Operacyjnych EPI oraz realizacji przez nie projektów. Operacja będzie doskonałą okazją do aktywizowania jej uczestników do tworzenia wielopodmiotowych partnerstw mających na celu wdrażanie innowacyjnych rozwiązań</t>
  </si>
  <si>
    <t>konferencja 2-dniowa</t>
  </si>
  <si>
    <t>konferencja
liczba uczestników</t>
  </si>
  <si>
    <t>1
50</t>
  </si>
  <si>
    <t xml:space="preserve">Partnerzy zarejestrowani w bazie Partnerów SIR, potencjalni partnerzy, przedstawiciele jednostek naukowych, przedsiębiorcy, pracownicy jednostek doradztwa rolniczego, rolnicy. </t>
  </si>
  <si>
    <t>49-330 Łosiów, ul. Główna 1</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</si>
  <si>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</si>
  <si>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</si>
  <si>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1
1
20        </t>
  </si>
  <si>
    <t xml:space="preserve">mieszkańcy obszarów wiejskich, rolnicy, właściciele gospodarstw agroturystycznych i zagród edukacyjnych, przedstawiciele podmiotów doradczych. </t>
  </si>
  <si>
    <t xml:space="preserve">Opolski Ośrodek Doradztwa Rolniczego </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</si>
  <si>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</si>
  <si>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</si>
  <si>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mieszkańcy obszarów wiejskich, rolnicy, właściciele gospodarstw agroturystycznych i zagród edukacyjnych, przedstawiciele podmiotów doradczych , przedstawiciele lokalnych władz</t>
  </si>
  <si>
    <t>1 
1</t>
  </si>
  <si>
    <t xml:space="preserve">Innowacyjne elementy oferty turystycznej  jako narzędzie rozwoju Opolszczyzny </t>
  </si>
  <si>
    <t xml:space="preserve">Celem operacji jest aktywizacja mieszkańcow wsi na rzecz pdejmowania inicjaatyw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</si>
  <si>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1
70</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</si>
  <si>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</si>
  <si>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</si>
  <si>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</si>
  <si>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</si>
  <si>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spotkania tematyczne
liczba uczestników</t>
  </si>
  <si>
    <t>3
30</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</si>
  <si>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</si>
  <si>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</si>
  <si>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publikacja
liczba egzemplarzy</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</si>
  <si>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</si>
  <si>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Nowoczesna produkcja mleka</t>
  </si>
  <si>
    <t xml:space="preserve">Celem operacji będzie poruszenie  wielu aktualnych kwestii istotnych w hodowli bydła mlecznego, co stwarza doskonałą okazję do wymiany doświadczeń oraz dyskusji, umożliwiając rozwiązywanie problemów obecnie występujących w hodowli oraz efektywny rozwój mleczarstwa na terenie naszego kraju. Zaproszeni specjaliści w dziedzinie zootechniki przedstawiają najnowsze osiągnięcia w hodowli bydła mlecznego, wyniki badań, metody rozrodu oraz innowacje technologiczne stosowane w sektorze mleczarskim. </t>
  </si>
  <si>
    <t xml:space="preserve">szkolenie,
liczba uczestników </t>
  </si>
  <si>
    <t xml:space="preserve"> hodowcy bydła mlecznego, rolnicy indywidualni działający na terenie województwa opolskiego, doradcy rolniczy, pracownicy jednostek doradztwa rolniczego, spółdzielnie mleczarskie oraz do osóby zainteresowane hodowlą bydła mlecznego.</t>
  </si>
  <si>
    <t>Chów i hodowla trzody chlewnej – innowacyjne gospodarstwo produkcyjne</t>
  </si>
  <si>
    <t xml:space="preserve">Głównym celem operacji będzie wymiana wiedzy i informacji podczas szkolenia, która umożliwi producentom trzody chlewnej rozwiązywanie problemów obecnie występujących w produkcji. Podczas szkolenie producenci będą mieli możliwość porozmawiania z przedstawicielami firm branżowych oraz lekarzami weterynarii i zadawania im nurtujących ich pytań.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Spotkanie to umożliwi również przedstawicielom nauki, instytucji i firm branżowych zrozumienie problemów z jakimi na co dzień zmagają się producenci i zaproponowanie im nowych, innowacyjnych rozwiązań, które mają na celu poprawę opłacalności hodowli. </t>
  </si>
  <si>
    <t xml:space="preserve">szkolenie
liczba uczestników </t>
  </si>
  <si>
    <t xml:space="preserve"> producenci i hodowcy trzody chlewnej z województwa opolskiego, doradcy rolniczy,  pracownicy jednostek doradztwa rolniczego oraz  osóby zainteresowane hodowlą trzody chlewnej</t>
  </si>
  <si>
    <t>Przewodnik po polu doświadczalnym OODR w Łosiowie 2020</t>
  </si>
  <si>
    <t xml:space="preserve">Celem napisania przewodnika po polu doświadczalnym jest ułatwianie transferu wiedzy i innowacji w rolnictwie. Przewodnik po polu doświadczalnym, w których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"warsztatch polowych" organizowanych przez OODR w czerwcu oraz szkoleniach organizowanych przez OODR w Łosiowie ( Dzień Soi, Dzień Kukurydzy, itd.). Przewodnik po polu doświadczalnym będzie również dostępny dla producentów rolnych w wersji online na stronach  internetowej ośrodka.  </t>
  </si>
  <si>
    <t xml:space="preserve">publikacja
liczba egzemplarzy
wersja online </t>
  </si>
  <si>
    <t>1
450
1</t>
  </si>
  <si>
    <t xml:space="preserve">Producenci rolni, spółki i spółdzielnie produkcyjne prowadzące produkcję roślinną na terenie województwa opolskiego i województw ościennych oraz osób zainteresowanych. </t>
  </si>
  <si>
    <t>Szkolenie z wyjazdem studyjnym zakresu OZE pn "Dobre przykłady zastosowania rozwiazań OZE w gminach "</t>
  </si>
  <si>
    <t xml:space="preserve">
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</si>
  <si>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 z wyjzadem studyjnym                                 - 3 dniowy</t>
  </si>
  <si>
    <t>szkolenie z wyjazdem studyjnym
                                                 liczba uczestników</t>
  </si>
  <si>
    <t xml:space="preserve">   1   
     40</t>
  </si>
  <si>
    <t>doradcy rolniczy, pracownicy jednostek doradztwa rolniczego,  rolnicy, samorządowcy, mieszkańcy województwa opolskiego</t>
  </si>
  <si>
    <t>Szkolenie z zakresu wiedzy na temat innowacyjnych rozwiazań poboru ciepła i energii elektrycznej  konwencjonalnych oraz oze.</t>
  </si>
  <si>
    <t>Przedsiewziecie w ramach edukacji z zkresu OZE dla rolników w 11 powiatach województwa opolskiego. Celem operacji jest  zapoznanie uczestników z  innowacyjnymi  roziwązaniami w  zastosowaniu urządzeń konwencjaonalnych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</si>
  <si>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wojówdztwa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</si>
  <si>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</si>
  <si>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</si>
  <si>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</si>
  <si>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</si>
  <si>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</si>
  <si>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</si>
  <si>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wyjazd studyjny
liczba uczestników   </t>
  </si>
  <si>
    <t>1
40</t>
  </si>
  <si>
    <t xml:space="preserve"> mieszkańcy województwa opolskiego – doradcy rolniczy, pracownicy jednostek doradztwa rolniczego, rolnicy ekologiczni i konwencjonalni zainteresowani przetwórstwem</t>
  </si>
  <si>
    <t>Ochrona środowiska naturalnego na obszarach wiejskich.</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</si>
  <si>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</si>
  <si>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liczba uczestników
konkursy
liczba uczestników</t>
  </si>
  <si>
    <t>1
60
2
12</t>
  </si>
  <si>
    <t>Grupą docelową konferencji będą mieszkańcy województwa opolskiego –  rolnicy i producenci rolni, doradcy rolniczy, pracownicy jednostek doradztwa rolniczego, przedstawiciele samorzadów i nauki.</t>
  </si>
  <si>
    <t>Innowacyjne rozwiązania techniczne zapobiegające zmianom klimatu-  racjonalne gospodarowanie wodą w gospodarstwie rolnym i ograniczanie strat azotu w produkcji rolniczej</t>
  </si>
  <si>
    <t>Głównym celem i założeniem szkolenia w formie wyjazdu studyjnego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zorganizowanie szkolenia wyjazdowego pn. „Innowacyjne rozwiązania techniczne zapobiegające zmianom klimatu-  racjonalne gospodarowanie wodą w gospodarstwie rolnym i ograniczanie strat azotu w produkcji rolniczej”</t>
  </si>
  <si>
    <t>szkolenie z wyjazdem studyjnym               2 dniowy</t>
  </si>
  <si>
    <t>szkolenie z wyjazdem  studyjnym
liczba uczestników</t>
  </si>
  <si>
    <t xml:space="preserve">1
45 </t>
  </si>
  <si>
    <t>doradcy rolniczy, pracownicy jednostek doradztwa rolniczego, rolnicy, mieszkańcy obszarów wiejskich oraz osoby zainteresowane tematem</t>
  </si>
  <si>
    <t xml:space="preserve">Nowoczesne rozwiązania zwiększające bezpieczeństwo i komfort pracy rolników </t>
  </si>
  <si>
    <t>Głównym celem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</si>
  <si>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</si>
  <si>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</si>
  <si>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</si>
  <si>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</si>
  <si>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</si>
  <si>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broszura
liczba egzemplarzy</t>
  </si>
  <si>
    <t>1
500</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</si>
  <si>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</si>
  <si>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</si>
  <si>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</si>
  <si>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</si>
  <si>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mieszkancy terenów wiejskich, osoby zaiteresowane innowacyjnymi rozwiązaniami z zakresu rolnictwa, pracownicy jednostek doradztwa rolniczego,</t>
  </si>
  <si>
    <t>Broszury infomacyjne z zakresu wdrażania innowacyjnych rozwiązań w rolnictwie i na obszarach wiejskich</t>
  </si>
  <si>
    <t>Celem wydanych publikacji będzie pokazanie praktycznego wymiaru realizowanych przedsięwzięć, zaprezentowanie „dobrych praktyk” oraz ułatwienia transferu wiedzy z zakresu innowacyjnych rozwiązań w rolnictwie.Projekt będzie obejmował opracowanie, wydrukowanie oraz udostępnienie w wesji online 2 broszur z następującej tematyki: "Chwasty, które żywią i leczą", "Nowoczesna uprawa roślin zielarskich i ich innowacyjne wykorzystanie". Publikację wzmacniają świadomość odbiorców w obszarze produkcji żywności wysokiej jakości, ochrony środowiska i bioróżnorodności, promocji produktów regionalnych, możliwości ich wytwarzania w gospodarstwie rolnym.</t>
  </si>
  <si>
    <t>Broszury</t>
  </si>
  <si>
    <t xml:space="preserve">Broszury
ilość egzemplarzy
wersja online                                                                                                                     </t>
  </si>
  <si>
    <t>2
500
2</t>
  </si>
  <si>
    <t>Szkolenia e-learnigowe z zakresu innowacyjnych rozwiązań w gospodarstwach rolnych i agroturystycznych</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</si>
  <si>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agroturystycznej zgodnie z charakterem wiejskości i potrzebami klienta, a także sposobami promocji oferty gosp. rolnego jak i agroturystycznego za pomocą znanych platform społecznościowych, które wskazują ich cechy,  możliwości  wykorzystania do promowania produktów gospodarstwa oraz nawiązywania relacji z potencjalnymi klientami.</t>
  </si>
  <si>
    <t>szkolenia e-learningowe
liczba uczestników</t>
  </si>
  <si>
    <t>„Innowacje szansą na rozwój obszarów wiejskich – konopie włókniste”</t>
  </si>
  <si>
    <t xml:space="preserve">Celem operacji jest podniesienie wiedzy w zakresie uprawy i wspólnego rozwiązywania problemów związanych z uprawą, przetwórstwem i zbytem konopii.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</si>
  <si>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wyjazd studyjny 1 dniowy</t>
  </si>
  <si>
    <t>Spotkania tematyczne dt. założenia lokalnych partnerstw do spraw wody (LPW)</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</si>
  <si>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Zadanie zakończy się opracowaniem broszury oraz 2 raportów z przeprowadzonych prac LPW.</t>
  </si>
  <si>
    <t>spotkania tematyczne 
raport
broszura</t>
  </si>
  <si>
    <t xml:space="preserve">spotkania tematyczne
liczba uczestników
raport
broszura
liczba egzemlplarzy </t>
  </si>
  <si>
    <t>5
120
2
1
200</t>
  </si>
  <si>
    <t>potencjalni partnerzy LPW, przedstawiciele jednostek naukowych, samorządów terytorialnych, spółek wodnych, rolnicy, pracownicy jednostek doradztwa rolniczego</t>
  </si>
  <si>
    <t xml:space="preserve">Nowoczesna i bezpieczna uprawa ziemniaka </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</si>
  <si>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</si>
  <si>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szkolenie z warsztatami</t>
  </si>
  <si>
    <t>Producenci ziemniaka lub zamierzający podjąć taką produkcję oraz przedstawiciele podmiotów doradczych na terenie województwa opolskiego</t>
  </si>
  <si>
    <t xml:space="preserve"> ,,Życie mlekiem i miodem płynące"  </t>
  </si>
  <si>
    <t>Celem operacji jest  wspieranie  innowacji w rolnictwie, produkcji żywności, leśnictwie i na obszarach wiejskich poprzez podniesienie wiedzy  uczestników w zakresie wykorzystania i zastosowania produktów, których głównym składnikiem jest mleko i mód. Poruszana tematyka  podczas konferencji na temat mleka i miodu spowoduje podniesienia świadomości na temat walorów prozdrowotnych,  ich zastosowania w różnych gałęziach przemysłu ( np. kosmetologii) oraz różnych sposobów ich dystrybucji (np. poprzez zastosowanie skróconego łańcucha dostaw).</t>
  </si>
  <si>
    <t xml:space="preserve">konferencja                             </t>
  </si>
  <si>
    <t xml:space="preserve">1. Konferencja                2. Ilość uczestników      </t>
  </si>
  <si>
    <t xml:space="preserve">1                       300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</si>
  <si>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</si>
  <si>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Podkarpacki Ośrodek Doradztwa Rolniczego z siedzibą w Boguchwale</t>
  </si>
  <si>
    <t>ul. Suszyckich 9, 
36-040 Boguchwała</t>
  </si>
  <si>
    <t xml:space="preserve">Podkarpacki E-Bazarek </t>
  </si>
  <si>
    <t xml:space="preserve">II-IV </t>
  </si>
  <si>
    <t>Celem operacj jest tworzenie  bezpośredniej sieci kontaktów pomiędzy podkarpackimi rolnikami, wytwórcami żywności  oraz osobami i instytucjami oferującymi usługi na rzecz rolnictwa. Ponadto celem jest również   popularyzacja proinnowacyjnych postaw w sferze rolnictwa i produkcji żywności, dotyczących m.in. skracania łańcuchów dostaw.   Instrumentem powodującym tworzenie sieci kontaktów  jest utworzona ogólnodostępna  baza rolników oferujących swoje produkty, przyczyniająca się do ich sieciowania, która  z pośród  zarejestrowanych  rolników pozwoli odnaleźć potencjalnych partnerów SIR, pozwoli  na wyłonienie stosowanych przez nich innowacyjnych rozwiazań; rolnicy innowatorzy staną się   inspiracją dla innych. Odpowiednio rozbudowana platforma internetowa  umożliwi poprzez dostępne funkcje   tworzenie powiązań pomiędzy podmiotami zainteresowanymi wdrażaniem innowacji w rolnictwie i na obszarach wiejskich.  Zwiększy zasięg oddziaływania pomiędzy poszczególnymi podmiotami uczestniczącymi w rynk,u w szczególnosci rolników, którzy stanowią jeszcze niewielki odsetek w sieci innowacji, a są podstawowym elementem w produkcji żywnosci.  Poprawa  funkcjonalności platformy o dodatkowe opcje pozwoli na prostą   komunikację pomiedzy nimi.   Pozwoli na sieciowanie  partnerów i  łączenie ich współnych interesów jakimi jest stosowanie innowacji w rolnictwie.  Natomiast  promocja  platformy internetowej prezentującej  produkty i artykuły   rolnicze  tj. artykuły  spożywcze  wytworzone w gospodarstwach (przetworzone i  nieprzetworzone) , zwierząta  żywe, rośliny, płody rolne, sprzęt rolniczy  oraz usługi,  spowoduje nawiazanie  kontaktów pomiędzy  wszystkimi ogniwami wystepujacymi w rynku.</t>
  </si>
  <si>
    <t xml:space="preserve">
uczestnicy e-bazarku 
 1. Producenci rolni.
2. Przetwórcy artykułóow rolno- spożywczych.
3.  Przedsiębiorcy.
 4.  Liderzy środowisk lokalnych oferyjący produkty rolnicze .
</t>
  </si>
  <si>
    <t xml:space="preserve">Wirtualny Dzień Pola </t>
  </si>
  <si>
    <t xml:space="preserve">wystawa </t>
  </si>
  <si>
    <t xml:space="preserve">uczestnicy  wystawy w tym :. rolnicy , 
właścicieli lasów, przedsiębiorcy 
  przedstawiciele jednostek naukowo-badawczych,
 podmioty reprezentujące nowe rozwiązania branży rolniczej ( w tym : maszyn i sprzętu rolniczego roślin uprawnych , sadowniczych i ogrodniczych oraz środków do produkcji, </t>
  </si>
  <si>
    <t xml:space="preserve">II-III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</si>
  <si>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opracowane i wydane dwie broszury  poświęcone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t>
  </si>
  <si>
    <t xml:space="preserve">Konkurs Najlepsze  gospodarstwo ekologiczne </t>
  </si>
  <si>
    <t xml:space="preserve">Nowoczesna i bezpieczna produkcja ziemniaka w województwie podkarpackim </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</si>
  <si>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podkarpackim . </t>
  </si>
  <si>
    <t>Liczba konferencji
Liczba uczestników konferencji</t>
  </si>
  <si>
    <t>producenci ziemniaka lub zamierzający podjąć taką produkcję w celu zwiększenia rentowności swoich gospodarstw rolnych, pracownicy PODR ,  producenci mogący być prekursorami technik nawodnieniowych w województwie  podkarpackim zdolni dać pozytywny przykład w zakresie gospodarowania wodą, inne podmioty zainteresowane tematyką</t>
  </si>
  <si>
    <t>III- IV</t>
  </si>
  <si>
    <t xml:space="preserve">Targi innowacji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</si>
  <si>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warunków do tworzenia grup EPI.  Obecność na targach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Zapoznanie się z  potrzebami rolnictwa podkarpackiego pozwoli na odpowiednie dobranie potencjalnych członków grupy  operacyjnej , nawiązanie z nimi kontaktów  aby  mogli w przyszłości aplikować do działania ,, Współpraca'' w celu wdrażania innowacyjnych rozwiązań.  Dlatego zorganizowanie Targów innowacji będzie instrumentem do zidentyfikowania obszarów tematycznych oraz potencjalnych członków grupy operacyjnej.  </t>
  </si>
  <si>
    <t xml:space="preserve">ilość wystawców </t>
  </si>
  <si>
    <t xml:space="preserve">podmioty reprezentujące nowe rozwiązania branży rolniczej ( w tym : maszyn i sprzętu rolniczego, zwierząt hodowlanych, roślin uprawnych , sadowniczych i ogrodniczych oraz środków do produkcji, uczestnicy targów w tym min.: rolnicy, posiadacze lasów,  przedsiębiorcy, przedstawiciele instytucji naukowo-badawczych,  instytucji doradczych
</t>
  </si>
  <si>
    <t>Pierwsza podlaska akademia serowarska</t>
  </si>
  <si>
    <t>Podniesienie wiedzy z zakresu promocji krótkich łańcuchów dostaw żywności, nowych/ulepszonych metod produkcji sera, innowacyjnych sposobów marketingu sprzedaży produktów serowarskich wytwarzanych na poziomie gospodarstwa</t>
  </si>
  <si>
    <t>8 pokazów</t>
  </si>
  <si>
    <t>liczba uczestników operacji</t>
  </si>
  <si>
    <t>80</t>
  </si>
  <si>
    <t>Grupę docelową będą stanowili rolnicy, domownicy gospodarstw rolnych, wytwórcy produktu regionalnego,  przedstawiciele podmiotów świadczących usługi doradcze oraz inne osoby zainteresowane tematyką</t>
  </si>
  <si>
    <t>II/III/IV</t>
  </si>
  <si>
    <t>Podlaski Ośrodek Doradztwa Rolniczego     w Szepietowie</t>
  </si>
  <si>
    <t>Szepietowo Wawrzyńce 64       18-210 Szepietowo</t>
  </si>
  <si>
    <t>8 warsztatów</t>
  </si>
  <si>
    <t>Gala Serów - konkurs</t>
  </si>
  <si>
    <t>90</t>
  </si>
  <si>
    <t>wyjazd studyjny - 3 dni</t>
  </si>
  <si>
    <t>Analiza możliwości urynkowienia produktów regionalnych wytwarzanych w województwie podlaskim – opracowanie,  konferencja</t>
  </si>
  <si>
    <t>Rozpoznanie sytuacji marketingowo – rynkowej  możliwości sprzedaży produktów regionalnych w województwie podlaskim  i województwach  ościennych oraz wprowadzania ich na rynek w formie krótkich łańcuchów dostaw z możliwością wykorzystania nowatorskich metod marketingowych.</t>
  </si>
  <si>
    <t>Grupę docelową będą stanowili rolnicy, KGW, wytwórcy produktu regionalnego, przedstawiciele podmiotów świadczących usługi agroturystyczne,  przedstawiciele podmiotów świadczących usługi doradcze oraz inne osoby zainteresowane tematem</t>
  </si>
  <si>
    <t>I/II/III/IV</t>
  </si>
  <si>
    <t>Innowacyjne technologie wykorzystywane przy budowie oraz wyposażeniu obór</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</si>
  <si>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</si>
  <si>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Grupę docelową będą stanowili rolnicy, hodowcy bydła mlecznego i mięsnego, przedstawiciele podmiotów świadczących usługi doradcze oraz inne osoby zainteresowane tematem</t>
  </si>
  <si>
    <t>III/IV</t>
  </si>
  <si>
    <t>Nowatorskie rozwiązania w produkcji mleka</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</si>
  <si>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</si>
  <si>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Grupę docelową będą stanowili rolnicy, hodowcy bydła mlecznego,  przedstawiciele podmiotów świadczących usługi doradcze oraz inne osoby zainteresowane tematem</t>
  </si>
  <si>
    <t>Hodowla pszczół – zakładanie  i prowadzenie pasieki</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</si>
  <si>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</si>
  <si>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Grupę docelową będą stanowili rolnicy,  domownicy gospodarstw rolnych, przedstawiciele podmiotów świadczących usługi doradcze oraz inne osoby zainteresowane tematem</t>
  </si>
  <si>
    <t>II/III</t>
  </si>
  <si>
    <t>Upowszechnianie innowacji z zakresu rolnictwa ekologicznego na przykładzie Francji</t>
  </si>
  <si>
    <t xml:space="preserve">Upowszechnianie innowacyjnych rozwiązań naukowych, technologii i agrotechniki oraz sprzedaży bezpośredniej, rolniczego handlu detalicznego i grup producenckich na przykładzie indywidualnych gospodarstw ekologicznych we Francji.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RDV Tech&amp;Bio Elevage 2020. </t>
  </si>
  <si>
    <t>Grupę docelową będą stanowili rolnicy, wytwórcy produktu regionalnego, przedstawiciele podmiotów świadczących usługi doradcze oraz inne osoby zainteresowane tematem</t>
  </si>
  <si>
    <t>Genotypowanie jałowic jako determinanta zachowania dobrostanu i zwiększenia wydajności stada - zespół tematyczny</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</si>
  <si>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</si>
  <si>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Grupę docelową będą stanowili hodowcy bydła mlecznego, mieszkańcy obszarów wiejskich, przedstawiciele podmiotów świadczących usługi doradcze, rolnicy, potencjalni członkowie Grup Operacyjnych, przedstawiciele świata nauki inne osoby zainteresowane tematyką</t>
  </si>
  <si>
    <t>Zdrowie zaczyna się na talerzu</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</si>
  <si>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</si>
  <si>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Grupę docelową będą stanowili konsumenci, rolnicy i domownicy gospodarstw rolnych, przedstawiciele i domownicy gospodarstw zajmujących się agroturystyką,  wytwórcy produktu regionalnego oraz inne osoby zainteresowane tematyką</t>
  </si>
  <si>
    <t>Innowacyjne rozwiązania w rolnictwie z zakresu uprawy roślin w warunkach suszy</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</si>
  <si>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10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</si>
  <si>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kampania informacyjno-promocyjna - film</t>
  </si>
  <si>
    <t>ilość filmów</t>
  </si>
  <si>
    <t>Innowacyjne i efektywne wykorzystanie narzędzi wspomagających zarządzanie stadem krów mlecznych</t>
  </si>
  <si>
    <t xml:space="preserve">                   Operacja  ma celu przedstawienie zarówno źródeł wiedzy o zwierzętach i stadzie oraz narzędzi, które pozwolą na podniesienie komfortu ekonomicznego hodowców i producentów mleka. Przedstawione zostaną  korzyści płynące z oceny wartości użytkowej bydła, które są podstawą do racjonalnego żywienia, leczenia, czy też eliminowania krów obniżających jakość mleka (komórki somatyczne, skład mleka). Zwrócona zostanie uwaga na odpowiedni dobór buhajów, na pokrój zwierząt, ponieważ jest to szczególnie ważne dla zachowania dobrostanu stada.</t>
  </si>
  <si>
    <t>Grupę docelową będą stanowili hodowcy bydła mlecznego, producenci mleka, osoby zainteresowane tematem, przedstawiciele firm i instytucji związanych z tematem, przedstawiciele podmiotów świadczących usługi doradcze</t>
  </si>
  <si>
    <t>Lokalne Partnerstwo ds. Wody.</t>
  </si>
  <si>
    <t>spotkanie tematyczne</t>
  </si>
  <si>
    <t>Nowoczesna i bezpieczna uprawa ziemniaka w warunkach województwa podlaskiego</t>
  </si>
  <si>
    <t>Celem szkolenia jest szczegółowe przedstawienie i oswojenie producentów ziemniaków z Programem dla Polskiego Ziemniaka, który ma na celu gruntowną restrukturyzację branży poprzez wyeliminowanie nieprawidłowości rynkowych i fitosanitarnych jak również przedstawienie możliwości współpracy między producentami tak, aby zwiększyć swoją pozycję  w łańcuchu produkcji żywności</t>
  </si>
  <si>
    <t>Grupę docelową będą stanowili producenci i przetwórcy ziemniaków lub zamierzający podjąć taką produkcję, przedstawiciele instytucji związanych z rolnictwem , rolnicy i mieszkańcy obszarów wiejskich, osoby zainteresowane tematem, przedstawiciele podmiotów świadczących usługi doradcze</t>
  </si>
  <si>
    <t>Sieciowanie doradztwa, praktyki rolniczej i nauki drogą do rozwiązywania zdiagnozowanych problemów na obszarach wiejskich</t>
  </si>
  <si>
    <t>*rolnicy,                                              *doradcy/specjaliści PODR, *przedsiębiorcy sektora rolno-spożywczego,                                                 * przedstawiciele nauki i instytucji związanych z sektorem rolnym w województwie pomorskim.</t>
  </si>
  <si>
    <t>Pomorski Ośrodek Doradztwa Rolniczego w Lubaniu</t>
  </si>
  <si>
    <t>Lubań, ul, Tadeusza Maderskiego 3, 83-422 Nowy Barkoczyn</t>
  </si>
  <si>
    <t xml:space="preserve">Wspieranie przedsiębiorczości i innowacji na obszarach wiejskich przez podnoszenie poziomu wiedzy i umiejętności w obszarze małej przedsiębiorczości na przykładzie województwa podlaskiego </t>
  </si>
  <si>
    <t xml:space="preserve">
Operacja ma celu zapoznanie  grupy uczestników z różnymi formami przedsiębiorczości: turystyki wiejskiej, twórczości ludowej i rzemiosła, małego lokalnego przetwórstwa, a takze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</si>
  <si>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 xml:space="preserve">* rolnicy,                              *doradcy/specjaliści PODR,                 *przedsiębiorcy sektora rolno-spożywczego                            *mieszkańcy obszarów wiejskich,                        *przedstawiciele jednostek/ instytucji związanych z rozwojem sektora rolno-spożywczego
</t>
  </si>
  <si>
    <t>webinarium</t>
  </si>
  <si>
    <t>liczba wydarzeń</t>
  </si>
  <si>
    <t>Innowacje w prowadzeniu gospodarstwa pasiecznego.</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</si>
  <si>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"Współpraca".Po wyjeździe zostanie opracowany materiał w postacji krótkiego filmu - relacji z wyjazdu, tak aby nowe informacje dotarły do szerszej grupy odbiorców i zainspirowały do włączenia się do współpracy pozostałe osoby, które nie mogły brać udziału w wyjeździe.</t>
  </si>
  <si>
    <t>wyjazd studyjny połączony z warsztatami</t>
  </si>
  <si>
    <t xml:space="preserve">*pszczelarze posiadający nr weterynaryjny,     *przedstawiciele związków i zrzeszeń pszczelarskich, *przedstawiciele jednostek naukowych  i instytucji rolniczych                                          *doradcy/specjaliści PODR </t>
  </si>
  <si>
    <t>Innowacyjne rozwiązania wspierające rozwój gospodarki pasiecznej oraz ochronę pszczoły miodnej</t>
  </si>
  <si>
    <t>Przedmiotem operacji, jest zorganizowanie konferencji dla pszczelarzy. Jej celem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t>
  </si>
  <si>
    <t>*pszczelarze oraz osoby  zainteresowane  tym typem produkcji,            *przedstawiciele związków i zrzeszeń pszczelarskich, *przedstawiciele jednostek naukowych  i instytucji rolniczych,                                                *doradcy/specjaliści PODR</t>
  </si>
  <si>
    <t>publikacja - broszura</t>
  </si>
  <si>
    <t>e-sieciowanie</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</si>
  <si>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</si>
  <si>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	rolnicy - mieszkańcy woj. pomorskiego
•	przedsiębiorcy sektora rolno-spożywczego
•	przedstawiciele jednostek/ instytucji związanych z rozwojem sektora rolno-spożywczego
•	doradcy/specjaliści PODR w Lubaniu</t>
  </si>
  <si>
    <t>analiza</t>
  </si>
  <si>
    <t>lczba opracowań</t>
  </si>
  <si>
    <t>publikacja w internecie</t>
  </si>
  <si>
    <t xml:space="preserve">Nowoczesna i bezpieczna uprawa ziemniaka w województwie 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</si>
  <si>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i konfekcjonowania ziemniaka na obszarze województwa pomorskiego.</t>
  </si>
  <si>
    <t>producenci ziemniaka lub zamierzający podjąć taką produkcję w celu zwiększenia rentowności swoich gospodarstw rolnych, doradcy rolniczy,  uczniowie szkół, producenci mogący być prekursorami technik nawodnieniowych w województwie pomorskim zdolni dać pozytywny przykład w zakresie gospodarowania wodą, inne podmioty zainteresowane tematyką</t>
  </si>
  <si>
    <t xml:space="preserve">INNOWACJE W EKOLOGICZNYM CHOWIE ZWIERZĄT </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</si>
  <si>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integracja i inspiracja środowiska  zainteresowanego tematem rolnictwa ekologicznego, jest to niezbędny czynnik mogący przyczynić się do powstania nowych , ciekawych , wspólnych inicjatyw ( w tym powstanie potencjalnej grupy operacyjnej). Podczas spotkania każdy uczestnik otrzyma opracowany materiał w postacji broszury, tak aby nowe informacje dotarły do szerszej grupy odbiorców i zainspirowały do włączenia się do współpracy pozostałe osoby, które nie mogły brać udziału w spotkaniu.</t>
  </si>
  <si>
    <t xml:space="preserve">*rolnicy zajmujący się produkcją ekologiczną oraz zainteresowani tym typem produkcji z terenu województwa pomorskiego;
* przedstawiciele jednostek naukowych oraz instutucji związanych z sektorem rolno-spożywczym,
* doradcy/specjaliści PODR,
*przedsiębiorcy, których działalność jest związana z przetwórstwem rolno-spożywczym z terenu województwa pomorskiego.
</t>
  </si>
  <si>
    <t xml:space="preserve">EKOBIZNES W ROLNICTWIE </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</si>
  <si>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akywizacji rolników, przedsiębiorców, jak i mieszkańców obszarów wiejskich do łączenia produkcji rolniczej z działąlnościa pozarolniczą, co z pewnością przekładać się będzie na skracanie łańcucha dostaw żywności. Rolnictwo ekologiczne szansą na zwiekszenie dochodowości gospodarstwa.
</t>
  </si>
  <si>
    <t>Pomorskie Partnertwo ds. Wody</t>
  </si>
  <si>
    <t xml:space="preserve">liczba spotlań </t>
  </si>
  <si>
    <t xml:space="preserve">Pomorska Wieś Innowacyjna </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</si>
  <si>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</si>
  <si>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film/ filmy edukacyjno-informacyjne</t>
  </si>
  <si>
    <t>komplet</t>
  </si>
  <si>
    <t xml:space="preserve">rolnicy, mieszkańcy obszarów wiejskich, przedstawiciele doradztwa rolniczego,  pracownicy firm i instytucji działających na rzecz rolnictwa. </t>
  </si>
  <si>
    <t>Śląski Ośrodek Doradztwa Rolniczego w Częstochowie</t>
  </si>
  <si>
    <t>42-200 Częstochowa, ul. Wyszyńskiego 70/126</t>
  </si>
  <si>
    <t xml:space="preserve">"Krótkie łańcuchy dostaw żywności na przykładzie Niemiec/Austrii/Włoch i Francji jako innowacja marketingowa i organizacyjna dla gospodarstw w województwie śląskim" </t>
  </si>
  <si>
    <t>Celem operacji jest zapoznanie rolników z kanałami dystrybucji artykułów żywnościowych w Niemczech, Włoszech, Austrii i Francji. Pokazanie możliwości zwiększenia dochodu z gospodarstwa poprzez dywersyfikację działalności. Przedmiotem operacji jest nagranie 4 filmów zagranicznych  w Austrii, Włoszech, Niemczech i Francji. Filmy przyczynią się do promocji obszarów wiejskich, wymiany kontaktów oraz przekazania wzajemnych doświadczeń na ww. zagadnienia</t>
  </si>
  <si>
    <t>rolnicy, doradcy rolni, mieszkańcy obszarów wiejskich</t>
  </si>
  <si>
    <t>„Strategia ochrony rzepaku ozimego przed wybranymi agrofagami z uwzględnieniem podatności odmian, zmian klimatycznych i narastania odporności na środki ochrony roślin”</t>
  </si>
  <si>
    <t xml:space="preserve">Celem operacji jest przeszkolenie  rolników powiatu raciborskiego na temat  strategii ochrony rzepaku ozimego, podatności odmian, zmian klimatycznych i narastania odporności na środki ochrony roślin                                                      Przedmiotem operacji jest zorganizowanie szkolenia dla 20 osób,  podczas których nastąpi transfer wiedzy z ww. tematyki operacji (w tym wymiana doświadczeń i nawiązanie współpracy/kontaktów) </t>
  </si>
  <si>
    <t>rolnicy powiatu raciborskiego, doradcy rolniczy, przedstawiciele jednostek doradczych</t>
  </si>
  <si>
    <t>42-200 Częstochowa ul. Wyszyńskiego 70/126</t>
  </si>
  <si>
    <t>„Produkcja miodu w oparciu o uprawę roślin miododajnych na gruntach o niskiej przydatności  rolniczej”</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</si>
  <si>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</si>
  <si>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członkowie grupy pszczelarskiej działającej przy Zespole Szkół Agrotechnicznych i Ogólnokształcących w Żywcu (ZSAiO), członkowie kół pszczelarskich, rolnicy i ich domownicy, doradcy rolniczy, pracownicy oświatowi (nauczyciele ZSAiO), mieszkańcy obszarów wiejskich oraz zainteresowana tematem młodzież  z ZSAiO.</t>
  </si>
  <si>
    <t>„Skrócenie łańcuchów dystrybucji lokalnych produktów i surowców pochodzenia zwierzęcego”</t>
  </si>
  <si>
    <t xml:space="preserve">Celem operacji jest  poznanie innowacyjnych kanałów sprzedaży produktów pochodzenia zwierzęcego na przykładzie Bawarii. Operacja pozwoli na podejmowanie inicjatyw w tym m.in. zapoznania i możliwości realizacji projektów innowacyjnych w ramach działania "Współpraca". Przedmiotem operacji jest organizacja wyjazdu studyjnego dla 30 rolników, doradców, członków izby rolniczej, pracowników naukowych w tym zakresie. </t>
  </si>
  <si>
    <t>Wyjazd studyjny (Bawaria)</t>
  </si>
  <si>
    <t xml:space="preserve">rolnicy, doradcy, członkowie izby rolniczej, pracownicy Instytutu Zootechniki </t>
  </si>
  <si>
    <t>  „Naukowe wsparcie usług doradczych z zakresu zarzadzania ryzkiem agrofagów o znaczeniu gospodarczym oraz wprowadzenie odpowiednich środków zapobiegawczych”</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</si>
  <si>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szkolenia dla 15 rolników z powiatu rybnickiego oraz doradców rolniczych na wyżej wymienione zagadnienia. Udział w szkoleniu pozwoli nawiązać kontakty w danym obszarze tematycznym.
 </t>
  </si>
  <si>
    <t>rolnicy z powiatu rybnickiego, doradcy rolniczy</t>
  </si>
  <si>
    <t>"Wprowadzanie nowych ras zwierząt hodowlanych do gospodarstw rolnych województwa śląskiego"</t>
  </si>
  <si>
    <t xml:space="preserve">Celem operacji jest zaprezentowanie rolnikom województwa śląskiego możliwości produkcyjnych nowych ras zwierząt hodowlanych prezentowanych podczas Wystawy Zwierząt Hodowlanych towarzyszącej XXIX Krajowej Wystawie Rolniczej w Częstochowie w dniach 5-06.09.2020 oraz ras polecanych prze Instytut Zootechniki. Przedmiotem operacji jest nagranie jednego filmu. Operacja przyczyni się do nawiązania sieci kontaktów pomiędzy hodowcami. Zacieśni się współpraca z Instytutem Zootechniki. </t>
  </si>
  <si>
    <t>rolnicy, hodowcy zwierząt gospodarskich</t>
  </si>
  <si>
    <t>„Budowanie sieci kontaktów pomiędzy nauką i praktyką w województwie śląskim - perspektywy i plany”</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</si>
  <si>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</si>
  <si>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rolnicy, rybacy, przedstawiciele jednostek doradztwa rolniczego, dyrektorzy jednostek badawczo rozwojowych, mieszkańcy obszarów wiejskich</t>
  </si>
  <si>
    <t>"Rolnictwo ekologiczne szansą dla rozwoju obszarów wiejskich"</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</si>
  <si>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</si>
  <si>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Szkolenia (9)/ Konkurs (1)</t>
  </si>
  <si>
    <t xml:space="preserve">liczba uczestników szkoleń/ liczba laureatów konkursu  </t>
  </si>
  <si>
    <t>180/3</t>
  </si>
  <si>
    <t>rolnicy, mieszkańcy obszarów wiejskich, doradcy</t>
  </si>
  <si>
    <t>"Utworzenie Lokalnego Partnerstwa do spraw Wody w powiecie cieszyńskim"</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</si>
  <si>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</si>
  <si>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Spotkania/Ekspertyza (1)</t>
  </si>
  <si>
    <t xml:space="preserve">20 przedstawicieli kluczowych sektorów dla gospodarki wodnej m.in. podmioty publiczne, samorządy terytorialne, rolnicy, stowarzyszenia działające na rzecz przyrody czy lasów państwowych, doradcy rolniczy, izby rolnicze, firmy mające znaczące oddziaływanie na wykorzystanie zasobów wód. </t>
  </si>
  <si>
    <t>"Innowacje w nowoczesnej uprawie ziemniaka"</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</si>
  <si>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</si>
  <si>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Konferencja (2)</t>
  </si>
  <si>
    <t xml:space="preserve">liczba  uczestników konferencji </t>
  </si>
  <si>
    <t>rolnicy, producenci ziemniaka, doradcy rolniczy</t>
  </si>
  <si>
    <t>42-200 Częstochowa,ul. Wyszyńskiego 70/126</t>
  </si>
  <si>
    <t>"Wykorzystanie potencjału zwierząt ras rodzimych i innowacyjnych mieszanek paszowych pochodzenia krajowego ( bez GMO) do produkcji mięsa i jego przetworów o wysokiej jakości i wartości prozdrowotnej"</t>
  </si>
  <si>
    <t xml:space="preserve"> Celem operacji jest podniesienie wiedzy uczestników na temat potencjału zwierząt ras rodzimych i innowacyjnych mieszanek do produkcji mięsa o wysokiej jakości i wartości prozdrowotnej. Operacja pozwoli na podejmowanie inicjatyw w tym m.in. zapoznania i możliwości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Nawiązana współpraca może stać się podwaliną dla przyszłej grupy operacyjnej wdrażającej innowacje w temacie zwierząt ras rodzimych w ramach działania „Współpraca”. </t>
  </si>
  <si>
    <t>rolnicy, doradcy, przedstawiciele jednostek doradczych, naukowcy</t>
  </si>
  <si>
    <t>Wyjazd studyjny (Francja/Niemcy)</t>
  </si>
  <si>
    <t>"Nowoczesne technologie i problemy przy uprawie warzyw korzeniowych oraz roślin okopowych"</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</si>
  <si>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Przedmiotem operacji jest zorganizowanie wyjazdu studyjnego do Belgii i Holandii dla 30 uczestników, ułatwianie kontaktów między grupami odbiorców operacji celem nawiązania stałej współpracy. </t>
  </si>
  <si>
    <t>Wyjazd studyjny ( Belgia i Holandia)</t>
  </si>
  <si>
    <t>rolnicy, domownicy rolników, doradcy, przedstawiciele jednostek doradczych,  producenci rolni, przedsiębiorcy sektora rolno-spożywczego, przedstawiciele instytucji działających na rzecz polskiego rolnictwa</t>
  </si>
  <si>
    <t>"Najwyższa jakość wołowiny - innowacyjne sposoby produkcji"</t>
  </si>
  <si>
    <t>Celem operacji jest wzrost wiedzy dotyczącej innowacyjnych metod produkcji wołowiny i hodowli bydła mięsnego. Operacja przyczyni się do upowszechnienia wiedzy na temat innowacyjnych metod produkcji wołowiny i hodowli bydła mięsnego, przeniesienia dobrych praktyk z terenu Francji do Polski. 
Przedmiotem operacji jest zorganizowanie wyjazdu studyjnego do Francji dla grupy 25 uczestników: rolników, hodowców bydła, naukowców, przedstawicieli jednostek doradczych. Operacja pozwoli na podejmowanie inicjatyw w tym m.in. zapoznania i możliwości realizacji projektów innowacyjnych w ramach działania "Współpraca". Podczas operacji nastąpi promocja działania "Współpraca" oraz aktywizacja uczestników do wdrażania innowacji w ramach wielopodmiotowych partnerstw takich jak Grupy Operacyjne EPI.</t>
  </si>
  <si>
    <t>Wyjazd studyjny (Francja)</t>
  </si>
  <si>
    <t xml:space="preserve">rolnicy, hodowcy bydła, naukowcy, przedstawiciele jednostek doradczych </t>
  </si>
  <si>
    <t>"Hortiterapia - innowacyjna terapia szansa na rozwój obszarów wiejskich"</t>
  </si>
  <si>
    <t xml:space="preserve">Celem operacji jest aktywizacja mieszkańców wsi na rzecz podejmowania innowacyjnych inicjatyw w zakresie rozwoju obszarów wiejskich. Operacja jest szansą na kreowanie innowacyjnych przedsięwzięć na terenie województwa śląskiego. Przedmiotem operacji jest zorganizowanie wyjazdu studyjnego dla 25 uczestników. Operacja przyczyni się do nawiązania kontaktów, poszukiwania nowych kierunków rozwoju gospodarstw na terenach wiejskich w zakresie hortiterapii, które mogą stać się dobrymi praktykami dla innych regionów Polski.  Realizacja operacji wyposaży w wiedzę i umiejętności uczestników wyjazdu studyjnego w zakresie merytorycznym dotyczącym hortiterapii. </t>
  </si>
  <si>
    <t>Wyjazd studyjny ( woj. warmińsko-mazurskie)</t>
  </si>
  <si>
    <t xml:space="preserve">rolnicy, przedsiębiorcy, przedstawiciele zagród edukacyjnych i gospodarstw agroturystycznych, przedstawiciele organizacji wspierających przedsiębiorczość na obszarach wiejskich tj. LGD, przedstawiciele ośrodków doradztwa rolniczego </t>
  </si>
  <si>
    <t>"Najnowsze terapie roślinne w profilaktyce zdrowotnej szansą na innowacyjne wykorzystanie surowców zielarskich"</t>
  </si>
  <si>
    <t xml:space="preserve">Celem operacji jest zapoznanie uczestników z innowacyjnym wykorzystaniem surowców zielarskich oraz modelu uprawy, przetwórstwa i dystrybucji ziół.                                                     Przedmiotem operacji jest zorganizowanie wyjazdu studyjnego do województwa lubelskiego.  Operacja przyczyni się do nawiązania nowych kontaktów, kreowania innowacyjnych przedsięwzięć na terenie województwa śląskiego, może być nowym kierunkiem rozwoju gospodarstw na terenach wiejskich w zakresie zielarstwa. Uczestnicy wyjazdu studyjnego zapoznają się z zakresem zielarstwa, fitoterapii oraz innowacyjnym modelem uprawy, przetwórstwa i dystrybucji ziół. </t>
  </si>
  <si>
    <t>Wyjazd studyjny (woj. lubelskie)</t>
  </si>
  <si>
    <t xml:space="preserve">liczba uczestników wyjazdu studyjnego </t>
  </si>
  <si>
    <t>rolnicy, przedsiębiorcy, przedstawiciele jednostek doradczych, przedstawiciele organizacji wspierających rozwój obszarów wiejskich</t>
  </si>
  <si>
    <t xml:space="preserve">"Turystyka kulinarna szansą na rozwój obszarów wiejskich" </t>
  </si>
  <si>
    <t xml:space="preserve">Celem operacji jest wspieranie przedsiębiorczości i innowacji na obszarach wiejskich poprzez podnoszenie wiedzy i umiejętności na obszarze małego przetwórstwa lokalnego.                          Przedmiotem operacji jest organizacja wyjazdu studyjnego do województwa podkarpackiego podczas którego nastąpi zapoznanie uczestników z innowacyjnymi metodami promocji żywności tradycyjnej i regionalnej na przykładzie dobrych praktyk z województwa podkarpackiego. Realizacja operacji przyczyni się do ułatwienia transferu wiedzy w zakresie podejmowania nowych inicjatyw wspierających przedsiębiorczość na obszarach wiejskich w zakresie wytwarzania żywnościowych produktów lokalnych.  Uczestnicy operacji poznają możliwości promocji produktów regionalnych, lokalnych charakterystycznych i niepowtarzalnych dla danego regionu. Operacja jest szansą na rozwój produktów lokalnych i tradycyjnych w województwie śląskim.  </t>
  </si>
  <si>
    <t>Wyjazd studyjny ( woj. podkarpackie)</t>
  </si>
  <si>
    <t>producenci produktów lokalnych i tradycyjnych, przedstawiciele zagród tematycznych i gospodarstw agroturystycznych, przedstawiciele organizacji wspierających przedsiębiorczość na obszarach wiejskich, przedstawiciele jednostek doradczych oraz organizacji branżowych zrzeszających producentów produktów lokalnych i tradycyjnych</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</si>
  <si>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</si>
  <si>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III-IV 
kwartał</t>
  </si>
  <si>
    <t>ŚODR Modliszewice</t>
  </si>
  <si>
    <t>Modliszewice, 
ul. Piotrkowska 30, 
26-200 Końskie</t>
  </si>
  <si>
    <t>"Skracanie łańcuchów dostaw poprzez sprzedaż bezpośrednią jako innowacyjny sposób na poprawę dochodowości gospodarstw rolnych"</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</si>
  <si>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</si>
  <si>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II-IV 
kwartał</t>
  </si>
  <si>
    <t>działania upowszechnienie:
- reklama radiowa
- druk i kolportaż ulotki
- reklama telewizyjna 
  i bilbord sponsorski</t>
  </si>
  <si>
    <t>liczba radiowych rozmów reklamowych</t>
  </si>
  <si>
    <t>liczba emisji radiowych rozmów reklamowych</t>
  </si>
  <si>
    <t>liczba ulotek</t>
  </si>
  <si>
    <t>nakład druku ulotek
(w tym nakład kolportażu 
odpłatnego ulotki)</t>
  </si>
  <si>
    <t>40 000 
(w tym 
32 000)</t>
  </si>
  <si>
    <t>liczba programów telewizyjnych</t>
  </si>
  <si>
    <t>liczba emisji programów telewizyjnych (w tym liczba powtórnych emisji)</t>
  </si>
  <si>
    <t>8 
(w tym 6 powtórzeń)</t>
  </si>
  <si>
    <t>liczba zapowiedzi  programów telewizyjnych i liczba ich emisji</t>
  </si>
  <si>
    <t xml:space="preserve">1 zapowiedź, 2 emisje </t>
  </si>
  <si>
    <t>liczba bilbordów sponsorskich 
i liczba ich emisji</t>
  </si>
  <si>
    <t>1 bilbord, 
18 emisji</t>
  </si>
  <si>
    <t>„Innowacje, Kreatywność, Aktywność, Rozwój – IKAR. Transfer doświadczeń z działań związanych z rozwojem obszarów wiejskich”</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</si>
  <si>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</si>
  <si>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rolnicy, przedstawiciele podmiotów/instytucji zaangażowanych w rozwój obszarów wiejskich przedsiębiorcy i doradcy rolni z terenu województwa świętokrzyskiego</t>
  </si>
  <si>
    <t>"Właściwości i wykorzystanie ziół użytkowych, promocja i dystrybucja produktów ziołowych jako innowacja dla produkcji ogrodniczej i przetwórstwa  w regionie świętokrzyskim"</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</si>
  <si>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</si>
  <si>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</si>
  <si>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 xml:space="preserve">
"Ekologiczna uprawa i przetwórstwo warzyw i owoców jako innowacja dla produkcji ogrodniczej gospodarstw regionu sandomierskiego"</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</si>
  <si>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</si>
  <si>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seminarium 
z wyjazdem studyjny</t>
  </si>
  <si>
    <t>liczba seminariów 
z wyjazdem studyjnym</t>
  </si>
  <si>
    <t>„Grupy producentów rolnych i ich związki jako innowacyjna forma zrzeszania się rolników w oparciu o dobre przykłady”</t>
  </si>
  <si>
    <t>Celem operacji jest zwiększenie wiedzy fachowej i zaprezentowanie dobrych praktyk z zakresu zrzeszania się rolników na przykładzie funkcjonowania grup producentów rolnych, w tym zawiązanie nowych partnerstw biznesowych/utworzenie nowych grup branżowych, które wpływ będą miały na rozwój świętokrzyskiego rolnictwa poprzez podejmowanie wspólnych inicjatyw (w tym wdrażanie innowacyjnych rozwiązań).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organizacja dwudniowego krajowego wyjazdu studyjnego do grup producentów rolnych, które dzięki współpracy członków/rolników i wdrażaniu innowacyjnych rozwiązań odniosły sukces.</t>
  </si>
  <si>
    <t xml:space="preserve">rolnicy, przedsiębiorcy z branży rolnej/przetwórczej/spożywczej, przedstawiciele rolniczych jednostek doradczych z terenu województwa świętokrzyskiego, grup producenckich, jednostek naukowych, instytutów badawczych, uniwersytetów rolniczych </t>
  </si>
  <si>
    <t>"Nawiązywanie kontaktów między podmiotami zainteresowanymi utworzeniem Lokalnego Partnerstwa ds. Wody w powiecie koneckim"</t>
  </si>
  <si>
    <t xml:space="preserve">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5 spotkań 
dla 150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   
</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</si>
  <si>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</si>
  <si>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"Nowoczesna i bezpieczna uprawa ziemniaka 
w województwie świętokrzyskim"</t>
  </si>
  <si>
    <t xml:space="preserve">Celem operacji jest transfer najnowszej wiedzy merytorycznej z zakresu upraw ziemniak, w tym innowacyjnych rozwiązań technicznych, technologicznych i organizacyjnych stosowanych w tej produkcji (w tym prezentację dobrych przykładów w tym zakresie), a także umożliwienie nawiązania kontaktów miedzy producentami ziemniaków z województwa świętokrzyskiego, dzięki czemu będą mogli podejmować wspólne inicjatywy dla lokalnego i krajowego rozwoju tej branży, w tym udział w  Programie dla Polskiego Ziemniaka. Operacja umożliwi przedstawienie i zapoznanie producentów z możliwościami restrukturyzacji całej branży, poprzez wyeliminowanie nieprawidłowości rynkowych i fitosanitarnych, jak również możliwości wsparcia sprzedaży ziemniaków poprzez ich promocję jako polskich produktów żywnościowych w ramach akcji Polska smakuje i Produkt Polski.
Przedmiotem operacji jest organizacja 2 konferencji dla rolników/producentów ziemniaków z województwa świętokrzyskiego, które umożliwią osiągnięcie zakładanych celów operacji, w tym przede wszystkim nawiązanie kontaktów między producentami, wymiana doświadczeń i zapoznanie się z Programem dla Polskiego Ziemianka w kontekście lokalnej produkcji. </t>
  </si>
  <si>
    <t xml:space="preserve">
rolnicy/producenci ziemniaka, przedstawiciele jednostek doradztwa rolniczego, jednostek i instytutów badawczych oraz instytucji, firm prywatnych i jednostek związanych z branżą ziemniaka   
</t>
  </si>
  <si>
    <t>IV 
kwartał</t>
  </si>
  <si>
    <t xml:space="preserve">"Sieciowanie kontaktów jako element  organizacyjnej innowacji wśród producentów ekologicznych z województwa świętokrzyskiego"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</si>
  <si>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</si>
  <si>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</si>
  <si>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liczba podmiotów 
na stoisku wystawienniczym</t>
  </si>
  <si>
    <t>Prezentacja innowacji w rolnictwie województwa warmińsko-mazurskiego</t>
  </si>
  <si>
    <t xml:space="preserve">audycja telewizyjna
</t>
  </si>
  <si>
    <t>9</t>
  </si>
  <si>
    <t>Warmińsko-Mazurski Ośrodek Doradztwa Rolniczego z siedzibą w Olsztynie</t>
  </si>
  <si>
    <t>ul. Jagiellońska 91
10-356 Olsztyn</t>
  </si>
  <si>
    <t>audycja radiowa</t>
  </si>
  <si>
    <t>liczba audycji radiowych</t>
  </si>
  <si>
    <t>8</t>
  </si>
  <si>
    <t>Innowacyjne rozwiązania w agrotechnice ze szczególnym uwzględnieniem nowoczesnych maszyn rolniczych</t>
  </si>
  <si>
    <t xml:space="preserve">Głównym celem realizacji operacji jest zapoznanie oraz ugruntowanie wiedzy uczestników operacji na temat innowacyjnych rozwiązań w uprawie i wykorzystanie ich w praktyce. Ponadto celem operacji będzie ułatwienie transferu wiedzy, nawiązanie kontaktów, współpracy pomiędzy rolnikami, doradcami a firmami oferującymi innowacyjne rozwiązania dla rolnictwa. Prezentacja maszyn rolniczych w zakresie efektywnego nawożenia i racjonalnej ochrony chemicznej. Operacja przyczyni się także do tworzenie nowych oraz podtrzymania dotychczas funkcjonujących sieci kontaktów pomiędzy odbiorcami projektu oraz pozostałymi zainteresowanymi wdrażaniem innowacji w rolnictwie precyzyjnym. </t>
  </si>
  <si>
    <t>Innowacyjne działalności pozarolnicze, w tym produkcja i przetwórstwo surowców zielarskich- alternatywa dla małych gospodarstw rolnych</t>
  </si>
  <si>
    <t>Operacja ma służyć ułatwieniu transferu wiedzy i innowacji w zakresie nowych rozwiązań w działalności pozarolniczej, a także poznania  dobrych praktyk w zakresie produkcji ziół i prezentacji certyfikowanych produktów ekologicznych, dających możliwość rozwoju działalności pozarolniczej, jako alternatywy dla produkcji rolnej. Ponadto operacja przyczyni się do wymiany doświadczeń i budowania sieci kontaktów pomiędzy podmiotami zainteresowanymi prowadzeniem działalności pozarolniczej, w tym produkcją i przetwórstwem ziół w zakresie wdrażania innowacyjnych kierunków promocji i marketingu certyfikowanej żywności ekologicznej i tradycyjnej.</t>
  </si>
  <si>
    <t>vebinarium</t>
  </si>
  <si>
    <t>liczba vebinariów</t>
  </si>
  <si>
    <t>rolnicy - właściciele małych gospodarstw, inni mieszkańcy obszarów wiejskich, w tym producenci żywności regionalnej, pracownicy nauki, doradcy rolniczy.</t>
  </si>
  <si>
    <t>liczba tytułów</t>
  </si>
  <si>
    <t>Film promocyjny</t>
  </si>
  <si>
    <t>Innowacje marketingowe w kreowaniu wizerunku marki lokalnej</t>
  </si>
  <si>
    <t>Celem operacji jest nawiązanie współpracy między producentami żywności lokalnej, jednostkami naukowymi, podmiotami wspierającymi rozwój rynku żywności, w celu zapoznania się z funkcjonowaniem i wdrożeniem innowacyjnych rozwiązań marketingowych.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t>
  </si>
  <si>
    <t>producenci rolni, przetwórcy żywności, lokalni liderzy, przedstawiciele Lokalnych Grup Działania, jednostek naukowych oraz doradztwa rolniczego</t>
  </si>
  <si>
    <t>Warmińsko-Mazurski Ośrodek Doradztwa Rolniczego 
z siedzibą 
w Olsztynie</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</si>
  <si>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województwa warmińsko-mazurskiego,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</si>
  <si>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</si>
  <si>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liczba uczestników  spotkania</t>
  </si>
  <si>
    <t>liczba raportów</t>
  </si>
  <si>
    <t>Nowoczesna i bezpieczna produkcja ziemniaka w województwie warmińsko-mazurskim</t>
  </si>
  <si>
    <t xml:space="preserve">Głównym celem realizacji operacji jest zapoznanie oraz ugruntowanie wiedzy uczestników operacji na temat innowacyjnych rozwiązań w uprawie ziemniaka i wykorzystanie ich w praktyce. Ponadto operacja ta pozwoli na szczegółowe przedstawienie i oswojenie uczestników z ministerialnym Programem dla Polskiego Ziemniaka, który ma na celu gruntowną restrukturyzację branży poprzez wyeliminowanie nieprawidłowości rynkowych i fitosanitarnych, jak również wsparcie producentów poprzez promocję polskich produktów żywnościowych. Ponadto celem operacji będzie ułatwienie transferu wiedzy, nawiązanie kontaktów, współpracy pomiędzy rolnikami, doradcami a firmami oferującymi innowacyjne rozwiązania dla rolnictwa.  Operacja przyczyni się także do tworzenie nowych oraz podtrzymania dotychczas funkcjonujących sieci kontaktów pomiędzy odbiorcami projektu oraz pozostałymi zainteresowanymi wdrażaniem nowoczesnej i bezpiecznej produkcji ziemniaka. </t>
  </si>
  <si>
    <t>rolnicy, mieszkańcy obszarów wiejskich, przedstawiciele doradztwa rolniczego,  pracownicy firm i instytucji działających na rzecz rolnictwa, producenci ziemniaka lub zamierzający podjąć taką produkcję w celu zwiększenia rentowności swoich gospodarstw rolnych, inne podmioty zainteresowane przedmiotową tematyką,</t>
  </si>
  <si>
    <t>Rolnictwo ekologiczne - szansa dla rolników i konsumentów z województwa warmińsko-mazurskiego</t>
  </si>
  <si>
    <t>Celem operacji jest zapoznanie oraz ugruntowanie wiedzy uczestników operacji w zakresie uregulowań prawnych dotyczących rolnictwa ekologicznego i krótkich łańcuchów dostaw oraz promocja dobrych praktyk w rolnictwie ekologicznym, innowacyjnych rozwiązań wdrażanych w ekologicznych gospodarstwach rolnych. 
W trakcie trwania operacji zaprezentowane zostaną przykłady dobrych praktyk w  gospodarstwach rolnych oraz możliwości rozwoju sektora rolnictwa ekologicznego w Polsce. Omówione zostaną zagadnienia z zakresu rolnictwa ekologicznego, certyfikacji produktu oraz krótkich łańcuchów dostaw w kontekście zmieniającego się prawodawstwa unijnego. Dodatkowo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w województwie warmińsko-mazurskiego.</t>
  </si>
  <si>
    <t>spotkania informacyjne</t>
  </si>
  <si>
    <t>ilość spotkań</t>
  </si>
  <si>
    <t>rolnicy, doradcy RS, mieszkańcy obszarów wiejskich, przedstawiciele doradztwa rolniczego,  przedstawiciele samorządu rolniczego, przedstawiciele administracji rządowej i samorządowej, pracownicy jednostek wspierających rozwój rolnictwa ekologicznego</t>
  </si>
  <si>
    <t xml:space="preserve"> liczba uczestników spotkań</t>
  </si>
  <si>
    <t>liczba audycji</t>
  </si>
  <si>
    <t>e-learning</t>
  </si>
  <si>
    <t>ilość e-learningów</t>
  </si>
  <si>
    <t>spotkanie on-line (webinarium)</t>
  </si>
  <si>
    <t>Krótkie łańcuchy dostaw jako forma rozwoju  producentów żywności w województwie warmińsko-mazurskim</t>
  </si>
  <si>
    <t>Priorytetowym celem operacji jest omówienie możliwości innowacyjnych kierunków promocji, a przede wszystkim sprzedaży produktów rolnych wytwarzanych w gospodarstwach rolnych. Poprzez bezpośrednią wymianę doświadczeń pomiędzy samymi producentami, doradcami rolniczymi, jak i specjalistami z dziedziny promocji i sprzedaży w ramach RHD produktów rolnych, uczestnicy spotkania zdobędą nową, bezcenną wiedzę na temat krótkich łańcuchów dostaw i możliwości poszerzenia form dystrybucji produktów swojej działalności. Konferencja ma za zadanie poszerzenie wiedzy uczestników oraz ukazanie prostych innowacyjnych metod marketingowych na rynkach w XXI w. Dzięki operacji producenci różnych produktów rolnych będą mogli bez trudu zwiększyć swoje możliwości sprzedażowe, a co za tym idzie również finansowe co bez wątpienia przełoży się bezpośrednio na rozwój gospodarstw w województwie warmińsko-mazurskim.</t>
  </si>
  <si>
    <t xml:space="preserve"> rolnicy, mieszkańcy obszarów wiejskich, Koła Gospodyń Wiejskich, pracownicy naukowi, doradcy rolniczy, pracownicy jednostek doradztwa rolniczego, przedstawiciele administracji rządowej i samorządowej, przedstawiciele samorządu rolniczego, inne podmioty zainteresowane przedmiotową tematyką, pracownicy firm i instytucji działających na rzecz rolnictwa</t>
  </si>
  <si>
    <t>ilość wystaw</t>
  </si>
  <si>
    <t>Wielkopolski Ośrodek Doradztwa Rolniczego w Poznaniu</t>
  </si>
  <si>
    <t>Poznań 60-163, ul. Sieradzka 29</t>
  </si>
  <si>
    <t>liczba wydanych egzemplarzy publikacji</t>
  </si>
  <si>
    <t>rolnicy, pracownicy jednostek doradztwa rolniczego</t>
  </si>
  <si>
    <t>Rolnictwo a zmiany klimatu</t>
  </si>
  <si>
    <t>Celem operacji jest wymiana wiedzy i doświadczeń o charakterze innowacyjnym ze środowiska naukowego do praktyki rolniczej, pozwalających ograniczyć negatywny wpływ na środowisko w produkcji rolniczej. Przedmiotem operacji jest wyjazd studyjny na terenie Polski związany z tematyką stosowania różnych systemów uprawy roli, nawożenia i zmianowania na gospodarkę wodną gleby i plonowanie roślin, nowatorskich rozwiązań melioracyjnych i sposobów zarzadzania wodą na obiektach drenarskich oraz stosowania systemów nawodnień.</t>
  </si>
  <si>
    <t>Różnicowanie pozarolniczej działalności na obszarach wiejskich</t>
  </si>
  <si>
    <t xml:space="preserve">Celem operacji jest promowanie działalności zagród edukacyjnych jako przykładu innowacyjności w zakresie przedsiębiorczości na obszarach wiejskich. Przedmiotem operacji jest wyjazd studyjny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t>
  </si>
  <si>
    <t>DZIEŃ POLA- Innowacyjne rozwiązania w produkcji polowej</t>
  </si>
  <si>
    <t xml:space="preserve">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
</t>
  </si>
  <si>
    <t>spotkanie polowe</t>
  </si>
  <si>
    <t>liczba spotkań polowych</t>
  </si>
  <si>
    <t>producenci rolni, mieszkańcy obszarów wiejskich, pracownicy jednostki doradztwa rolniczego</t>
  </si>
  <si>
    <t>Poznań, ul. Sieradzka 29</t>
  </si>
  <si>
    <t>łączna liczba uczestników  spotkań</t>
  </si>
  <si>
    <t>producenci rolni, mieszkańcy obszarów wiejskich, pracownicy jednostki doradztwa rolniczego, przedstawiciele administracji samorządowej, przedstawiciele spółek wodnych</t>
  </si>
  <si>
    <t xml:space="preserve">Nowatorskie narzędzie służące skracaniu łańcucha dostaw żywności </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</si>
  <si>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</si>
  <si>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ulotka</t>
  </si>
  <si>
    <t xml:space="preserve"> producenci rolni, przetwórcy artykułów rolno- spożywczych, przedsiębiorcy, konsumenci</t>
  </si>
  <si>
    <t>plakat</t>
  </si>
  <si>
    <t>liczba plakatów</t>
  </si>
  <si>
    <t>roll-up</t>
  </si>
  <si>
    <t>liczba roll-upów</t>
  </si>
  <si>
    <t xml:space="preserve">dystrybucja ulotek </t>
  </si>
  <si>
    <t>Mała przedsiębiorczość na obszarach wiejskich</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</si>
  <si>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</si>
  <si>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Innowacyjna produkcja ogrodnicza</t>
  </si>
  <si>
    <t xml:space="preserve">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
</t>
  </si>
  <si>
    <t xml:space="preserve">liczba wydanych egzemplarzy publikacji </t>
  </si>
  <si>
    <t>Sposób na sukces - przetwarzanie i sprzedaż produktów z gospodarstwa rolnego</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</si>
  <si>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</si>
  <si>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Nowoczesna i bezpieczna produkcja ziemniaka w województwie wielkopolskim</t>
  </si>
  <si>
    <t xml:space="preserve">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
</t>
  </si>
  <si>
    <t>producenci rolni, pracownicy jednostki doradztwa rolniczego</t>
  </si>
  <si>
    <t xml:space="preserve">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
</t>
  </si>
  <si>
    <t>rolnicy, przedstawiciele nauki, administracji rządowej i samorządowej, przedstawiciele  instytucji pracujących na rzecz rolnictwa  ekologicznego, pracownicy jednostki doradztwa rolniczego</t>
  </si>
  <si>
    <t>stoisko informacyjne</t>
  </si>
  <si>
    <t>liczba stoisk informacyjnych</t>
  </si>
  <si>
    <t xml:space="preserve">liczba pokazów </t>
  </si>
  <si>
    <t>Zachodniopomorski Ośrodek Doradztwa Rolniczego w Barzkowicach</t>
  </si>
  <si>
    <t xml:space="preserve">III Międzyregionalny Pokaz Alpak </t>
  </si>
  <si>
    <t xml:space="preserve">Pokaz alpak </t>
  </si>
  <si>
    <t xml:space="preserve">rolnicy , mieszkańcy obszarów wiejskich , osoby zainteresowane tematyką chowu alpak </t>
  </si>
  <si>
    <t>Barzkowice 2                            73-134 Barzkowice</t>
  </si>
  <si>
    <t xml:space="preserve">drukowane materiały informacyjne i promocyjne               </t>
  </si>
  <si>
    <t xml:space="preserve">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
</t>
  </si>
  <si>
    <t xml:space="preserve">Zagrody edukacyjne jako przykład innowacyjnej przedsiębiorczości na teranach wiejskich </t>
  </si>
  <si>
    <t xml:space="preserve">Celem operacji jest przekazanie uczestnikom jakie korzyści dla rolników może przynieść prowadzenie zagrody edukacyjnej,uczestnicy przez bezpośredni kontakt z osobami, które posiadają takie zagrody będa mogli dowiedzieć się jakie wymogi trzeba spełniać by prowadzić taką zagrodę.   Celem operacji jest równiez wymiana dobrych praktyk na obszarach wiejskich  w zakresie gospodarstw edukacyjnych.Operacja poprzez rozpowszechnianie dobrych praktyk i aktywizowanie różnych grup społecznych na rzecz propagowania nowych rozwiązań wpisuje się w priorytet PROW 2014-2020 dotyczący wspierania transferu wiedzy i innowacji w rolnictwie oraz na obszarach wiejskich. </t>
  </si>
  <si>
    <t>rolicy ,mieszkańcy obszarów wiejskich, właściciele gospodarstw agroturystyczncy</t>
  </si>
  <si>
    <t>Barzkowice 2                              73-134 Barzkowice</t>
  </si>
  <si>
    <t xml:space="preserve">Innowacyjne rozwiązania w gospodarce pasiecznej </t>
  </si>
  <si>
    <t>Operacja ma posłuzyć jako wsparcie dla  pszczelarzy. Zawód pszczelarza jest bardzo trudny ze wzgledu na wymagania specjalistycznej wiedzy na temat pszczół, roślin miododajnych , ekonomi , przetwórstwa itd. Nowoczesne pszczelarstwo narzuca pewnego rodzaju specjalizacje :
-hodowlaną -pasieki reprodukcyjne i zarodowe,
- technologiczną-rozwiązania nowatorskie w produkcji,
-towarową -pasieki produkcyjne, przetwórstwo produktów pszczelich.  Skuteczne prowadzenie gospodarki pasiecznej wymaga szerokiego wachlarza umiejętności z dziedziny zarządzania i marketingu, ekonomi i prawa.Dostosowywanie się do potrzeb zmieniającego się rynku wymusza na pszelarzach innowacyjny styl zarządzania gospodarstwem pasiecznym.  W związku z tym Zachodniopomomorski Ośrodek Doradztwa Rolniczego w Barzkowicach chce stworzyć innowacyjną  pasikę i na potrzeby realizacji operacji planujne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</si>
  <si>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 xml:space="preserve">  warsztaty + film krótkometrażowy </t>
  </si>
  <si>
    <t xml:space="preserve">liczba warsztatów </t>
  </si>
  <si>
    <t>pszczelarze, a także osoby zawodowo i hobbystycznie zajmujące się prowadzeniem pasiek o różnej skali produkcji z terenu województwa zachodniopomorskiego, osoby zainteresowane ww. tematyką pochodzące zwojewództwa zachodniopomorskiego, związki, stowarzyszenia, zrzeszenia oraz grupy producenckie pszczelarzy, przedstawiciele jednostek naukowych oraz pracownicy jednostki doradztwa rolniczego</t>
  </si>
  <si>
    <t xml:space="preserve"> I -IV</t>
  </si>
  <si>
    <t>Barzkowice 2                                                    73-134 Barzkowice</t>
  </si>
  <si>
    <t>Wdrażanie działań na rzecz transferu wiedzy pomiędzy nauka a praktyką rolniczą -promownaie innowacyjnych rozwiązań w rolnictwie</t>
  </si>
  <si>
    <t>Operacja ma na celu zapoznanie się uczestników z innowacjami technologicznymi w zakresie mechanizacji rolnictwa. Realizacja operacji ułatwi transwer wiedzy i innowacji w rolnictwie oraz na obszarach wiejskich, a także przyczyni się do promocji innowacji w rolnictwie i produkcji żywności.Uczestnicy wyjazdu zapoznają się z innowacyjnymi technologiami produkcji maszyn rolniczych oraz sposobami na efektywne wykorzystanie nowych technologi w swoich gospodarstwach co w pózniejszych latach może skutkowac podniesieniem rentowności gospodarstw.</t>
  </si>
  <si>
    <t xml:space="preserve">rolnicy, przedsiębiorcy , mieszkancy obszarów wiejskich, pracownicy jednostki doradztwa rolniczego </t>
  </si>
  <si>
    <t>Barzkowice 2                                     73-134 Barzkowice</t>
  </si>
  <si>
    <t>Innowacyjne rozwiązania w gospodarstwach ekologicznych szansą rozwoju zachodniopomorskich gopspodarstw.</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</si>
  <si>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 ekologicznym na terenie województwa zachodniopomorskiego i pokazanie jakie możliwości daje gospodarstwo ekologiczne. Za pomocą filmu zostanie przedstawione innowacyjne podejście do rolnictwa ekologicznego. Film zostanie zamieszczony na stronie inernetowej Ośrodka oraz na portalu społecznościowym Ośrodka i krajowego SIR  co przyczyni się  do wzrostu wiedzy na temat  istoty funkcjonowania gospodarstw ekologicznych, róznorodnych kierunków gospodarowania, sposobów zwiększenia rentowności , co może przyczynić się do rozwoju obszarów wiejskich.</t>
  </si>
  <si>
    <t xml:space="preserve">film  krótkometrażowy </t>
  </si>
  <si>
    <t xml:space="preserve">rolnicy, przedstawiciele instytucji działającyych w obszarze rolnictwa ekologicznego, pracownicy jednostki doradztwa rolniczego </t>
  </si>
  <si>
    <t xml:space="preserve">Innowacje w rolnictwie i innowacyjne metody uprawy roślin </t>
  </si>
  <si>
    <t>Celem operacji  jest zapoznananie  z zagadnieniami innowacyjności w rolnictwie i pokazanie  jaką rolę stanowi pomysłowość, koncepcja, znajomość zagadnień we wdrażaniu konkretnych procesów innowacyjnych oraz przedstawienie jak można wykorzystać innowacyjne rozwiazania w gospodarstwach. Przedmiotem realizacji będzie wizyta w gospodarstwie i nagranie filmu krótkometrażowego  z gospodarstwa rolnego uprawiającego  warzywa na rynek chiński.   Film zostanie zamieszczony na stronie inernetowej Ośrodka i na portalu społecznościowym Ośrodka i krajowego SIR</t>
  </si>
  <si>
    <t>Barzkowice 2                                   73-134 Barzkowice</t>
  </si>
  <si>
    <t xml:space="preserve">Racjonalne gopsodarowanie  zasobami wody w warunkach suszy </t>
  </si>
  <si>
    <t xml:space="preserve"> Celem operacji jest zapoznanie z tematyką dotyczacą  gospodarowania zasobami wody z wykorzystaniem nowoczesnych technik zarządzania wodą przy zbiornikach wodnych , w tym wykorzystanie innowacyjcyh technik melioracyjnych.  Przedmiotem realziacji jest  nagranie filmów krótkometrażowych których tematem będzie:                                                                                                                                          - tworzenie małych zbiorników retencjonujących wody opadowe,           - budowa ujęć rezerwowych (wód podziemnych) i innych rozwiązań mających zapobiec suszy lub redukujących jej skutki,  jak np.uprawy odporne na suszę, czy wskazówki dotyczące zwiększenie retencji w glebie, takich jak, np. melioracje, rowy nawadniająco-odwadniające,                                                             Ponadto zostaną również przedstawione  możliwości  pozyskiwania dofinansowania na instalację urzadzeń nawadniających . Filmy zaprezentują wzorcowe gospodarstwa posiadające nowoczesne zbiorniki retencyjne. Filmy , które zostaną zamieszczone na stronie inernetowej Ośrdoka i na potalu społecznościowym Ośrodka i krajowego SIR prócz przedstawienia informacji o których mowa powyżej będa też formą reportażu zrealizowanego w gospodarstwach posiadajacych nowe urzadzenia retencyjne.</t>
  </si>
  <si>
    <t xml:space="preserve">film krótkometrażowy </t>
  </si>
  <si>
    <t xml:space="preserve">rolnicy , mieszkańcy obszarów wiejskich </t>
  </si>
  <si>
    <t>I -IV</t>
  </si>
  <si>
    <t>Barzkowice 2                                          73-134 Barzkowice</t>
  </si>
  <si>
    <t xml:space="preserve">Przetwórstwo mleka sposobem na dywersyfikacje dochodów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</si>
  <si>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bedzie nagranie fimu  z  przeprowadzenia warsztatów serowarskich co pozwoli na zdobycie praktycznych umiejętości wykonywania serów.  Film zostanie zamieszczony na stronie inermetowej Ośrodka oraz na portalu społecznosciowym Ośrodka i krajowego SIR.</t>
  </si>
  <si>
    <t xml:space="preserve">rolnicy, właściciele małych  gospodarstw, mieszkańcy obszarów wiejskich </t>
  </si>
  <si>
    <t>Barzkowice 2                                       73-134 Barzkowice</t>
  </si>
  <si>
    <t xml:space="preserve">Tworzenie i funkcjonowania inkubatorów przetwórczych, dobre praktyki promocji produktów regionalnych i zasobów lokalnych </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</si>
  <si>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przykłądzie Inkubatora przetwórczego w Dwikozach prowadzonego przez Ośrodek Promowania Przedsiębiorczosci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</si>
  <si>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 xml:space="preserve">pracownicy jednostki doradztwa rolniczego , mieszkańcy obszarów wiejskich , osoby zainteresowane funkcjonowaniem inkubatorów </t>
  </si>
  <si>
    <t>Barzkowice 2                                      73-134</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</si>
  <si>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</si>
  <si>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 xml:space="preserve">Rolnictwo ekologiczne - szansą  dla rolników z województwa zachodniopomkorskiego </t>
  </si>
  <si>
    <t xml:space="preserve">Celem  operacji jest promocja dobrych praktyk w rolnictwie ekologicznym, innowacyjnych rozwiązań wdrażanych w ekoloicznych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dotyczącycyh rolnictwa ekologicznego. Operacja przyczyni sie do zacieśnienia współpracy pomiędzy uczestnikamia także umożliwi wymianę wiedzy i doświadczeń. </t>
  </si>
  <si>
    <t xml:space="preserve">liczba  </t>
  </si>
  <si>
    <t xml:space="preserve">rolnicy prowadzacy gospodarstwa ekologiczne , instytucje pracujące  na rzecz rolnictwa ekologicznego </t>
  </si>
  <si>
    <t xml:space="preserve"> III-IV</t>
  </si>
  <si>
    <t xml:space="preserve">Nowoczesna i bezpieczna uprawa ziemniaka w województwie zachodniopomorskim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</si>
  <si>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</si>
  <si>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 xml:space="preserve">konferecja </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</si>
  <si>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</si>
  <si>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</si>
  <si>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</si>
  <si>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</si>
  <si>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</si>
  <si>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</si>
  <si>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</si>
  <si>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</si>
  <si>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</si>
  <si>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</si>
  <si>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</si>
  <si>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</si>
  <si>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</si>
  <si>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</si>
  <si>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</si>
  <si>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</si>
  <si>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</si>
  <si>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Plan operacyjny KSOW na lata 2020-2021 (z wyłączeniem działania 8 Plan komunikacyjny) - Ministerstwo Rolnictwa i Rozwoju Wsi - wrzesień 2020</t>
  </si>
  <si>
    <t>*rolnicy zajmujący się produkcją ekologiczną oraz zainteresowani tym typem produkcji z terenu województwa pomorskiego;
* przedstawiciele jednostek naukowych oraz instutucji związanych z sektorem rolno-spożywczym,
* doradcy/specjaliści PODR,
*przedsiębiorcy, których działalność jest związana z przetwórstwem rolno-spożywczym z terenu województwa pomorskiego.</t>
  </si>
  <si>
    <t>90
(3 x 30)</t>
  </si>
  <si>
    <t>Plan operacyjny KSOW na lata 2020-2021 (z wyłączeniem działania 8 Plan komunikacyjny) - JR KSOW w woj. dolnośląskim - październik 2020</t>
  </si>
  <si>
    <t>Razem</t>
  </si>
  <si>
    <t>Plan operacyjny KSOW na lata 2020-2021 (z wyłączeniem działania 8 Plan komunikacyjny) - JR KSOW w woj. kujawsko-pomorskim - październik 2020</t>
  </si>
  <si>
    <t>Plan operacyjny KSOW na lata 2020-2021 (z wyłączeniem działania 8 Plan komunikacyjny) - JR KSOW w woj. lubelskim - październik 2020</t>
  </si>
  <si>
    <t>Plan operacyjny KSOW na lata 2020-2021 (z wyłączeniem działania 8 Plan komunikacyjny) - JR KSOW w woj. lubuskim - październik 2020</t>
  </si>
  <si>
    <r>
      <t>I-</t>
    </r>
    <r>
      <rPr>
        <b/>
        <sz val="11"/>
        <rFont val="Calibri"/>
        <family val="2"/>
        <charset val="238"/>
        <scheme val="minor"/>
      </rPr>
      <t>IV</t>
    </r>
    <r>
      <rPr>
        <sz val="11"/>
        <rFont val="Calibri"/>
        <family val="2"/>
        <charset val="238"/>
        <scheme val="minor"/>
      </rPr>
      <t xml:space="preserve"> kwartał</t>
    </r>
  </si>
  <si>
    <r>
      <t>II</t>
    </r>
    <r>
      <rPr>
        <b/>
        <sz val="11"/>
        <rFont val="Calibri"/>
        <family val="2"/>
        <charset val="238"/>
        <scheme val="minor"/>
      </rPr>
      <t>-IV</t>
    </r>
  </si>
  <si>
    <t>Plan operacyjny KSOW na lata 2020-2021 (z wyłączeniem działania 8 Plan komunikacyjny) - JR KSOW w woj. łódzkim - październik 2020</t>
  </si>
  <si>
    <t>Plan operacyjny KSOW na lata 2020-2021 (z wyłączeniem działania 8 Plan komunikacyjny) - JR KSOW w woj. małopolskim - październik 2020</t>
  </si>
  <si>
    <t>Plan operacyjny KSOW na lata 2020-2021 (z wyłączeniem działania 8 Plan komunikacyjny) - JR KSOW w woj. mazowieckim - październik 2020</t>
  </si>
  <si>
    <r>
      <t>CEL:</t>
    </r>
    <r>
      <rPr>
        <sz val="10"/>
        <rFont val="Calibri"/>
        <family val="2"/>
        <charset val="238"/>
        <scheme val="minor"/>
      </rPr>
      <t xml:space="preserve"> promocja obszarów wiejskich województwa opolskiego poprzez m.in. prezentację potencjału opolskiej marki konnej oraz dziedzictwa kulinarnego Opolszczyzny, oferty usługowej opolskich gospodarstw agroturystycznych, przedsiębiorców w zakresie turystyki, sportu i rekreacji, a także innych form pozwalających na rozwój gospodarczy terenów wiejskich. Operacja przyczyni się do promowania lokalnych produktów żywieniowych, zdrowego stylu życia i aktywnego wypoczynku oraz pogłębienia wiedzy potencjalnych turystów o możliwościach uprawiania turystyki konnej na Śląsku Opolskim.</t>
    </r>
    <r>
      <rPr>
        <b/>
        <sz val="10"/>
        <rFont val="Calibri"/>
        <family val="2"/>
        <charset val="238"/>
        <scheme val="minor"/>
      </rPr>
      <t xml:space="preserve"> PRZEDMIOT:</t>
    </r>
    <r>
      <rPr>
        <sz val="10"/>
        <rFont val="Calibri"/>
        <family val="2"/>
        <charset val="238"/>
        <scheme val="minor"/>
      </rPr>
      <t xml:space="preserve"> realizacja filmowych spotów informacyjnych związanych z promocją  dziedzictwa kulinarnego, turystyki konnej, popularyzacją agroturystyki, turystyki wiejskiej, czynnego wypoczynku na obszarach wiejskich, co wpłynie na zmianę postrzegania opolskiej wsi, jej dorobku i wpływu na wiele gałęzi gospodarki.</t>
    </r>
    <r>
      <rPr>
        <b/>
        <sz val="10"/>
        <rFont val="Calibri"/>
        <family val="2"/>
        <charset val="238"/>
        <scheme val="minor"/>
      </rPr>
      <t xml:space="preserve"> TEMAT:</t>
    </r>
    <r>
      <rPr>
        <sz val="10"/>
        <rFont val="Calibri"/>
        <family val="2"/>
        <charset val="238"/>
        <scheme val="minor"/>
      </rPr>
      <t xml:space="preserve"> promocja jakości życia na wsi lub promocja wsi jako miejsca do życia i rozwoju zawodowego. </t>
    </r>
  </si>
  <si>
    <t>Plan operacyjny KSOW na lata 2020-2021 (z wyłączeniem działania 8 Plan komunikacyjny) - JR KSOW w woj. opolskim - październik 2020</t>
  </si>
  <si>
    <t>CEL: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PRZEDMIOT: W ramach operacji planuje się wydanie publikacji promujących dziedzictwo kulinarne i produkty tradycyjne regionu oraz odnowę wsi. W ramach organizowanej imprezy plenerowej o zasięgu wojewódzkim, planuje się organizację otwartych warsztatów kulinarnych adresowanych przede wszystkim do najmłodszych mieszkańców regionu. Celem wyłonienia i pormocji najlepszych wzorców działania z zakresu odnowy wsi zrealizowany zostanie Konkurs Pięka Wieś Opolska, gdzie przewiduje się nagordy finansowe dla laureatów. TEMAT: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</si>
  <si>
    <t>Plan operacyjny KSOW na lata 2020-2021 (z wyłączeniem działania 8 Plan komunikacyjny) - JR KSOW w woj. podkarpackim - październik 2020</t>
  </si>
  <si>
    <t>Plan operacyjny KSOW na lata 2020-2021 (z wyłączeniem działania 8 Plan komunikacyjny) - JR KSOW w woj. podlaskim - październik 2020</t>
  </si>
  <si>
    <t>Cykl warsztatów praktycznych dla uczniów i kadr szkół rolniczych oraz rolników z województwa podlaskiego w zakresie doboru odmian</t>
  </si>
  <si>
    <r>
      <t xml:space="preserve">Cel operacji: </t>
    </r>
    <r>
      <rPr>
        <sz val="11"/>
        <rFont val="Calibri"/>
        <family val="2"/>
        <charset val="238"/>
        <scheme val="minor"/>
      </rPr>
      <t xml:space="preserve">Propagowanie szeroko pojętej wiedzy rolniczej, zarówno teoretycznej jak i praktycznej.  Rozwijanie zainteresowań uczniów rolnictwem, upowszechnianie wzorców racjonalnego gospodarowania gruntami rolnymi. Nawiązanie współpracy pomiędzy szkołami. </t>
    </r>
    <r>
      <rPr>
        <b/>
        <sz val="11"/>
        <rFont val="Calibri"/>
        <family val="2"/>
        <charset val="238"/>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rPr>
      <t xml:space="preserve">Temat operacji: </t>
    </r>
    <r>
      <rPr>
        <sz val="11"/>
        <rFont val="Calibri"/>
        <family val="2"/>
        <charset val="238"/>
        <scheme val="minor"/>
      </rPr>
      <t>Upowszechnianie wiedzy w zakresie innowacyjnych rozwiązań w rolnictwie, produkcji żywności, leśnictwie i na obszarach wiejskich.</t>
    </r>
  </si>
  <si>
    <t>Warsztaty/ Audycje telewizyjne i radiowe wraz z emisją</t>
  </si>
  <si>
    <t>Liczba warsztatów/ uczestnicy warsztatów/Audycje telewizyjne i radiowe</t>
  </si>
  <si>
    <t>2/147/min. 5</t>
  </si>
  <si>
    <t>Uczniowie i nauczyciele szkół rolniczych oraz rolnicy z województwa podlaskiego</t>
  </si>
  <si>
    <r>
      <t>Cel operacji:</t>
    </r>
    <r>
      <rPr>
        <sz val="11"/>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rFont val="Calibri"/>
        <family val="2"/>
        <charset val="238"/>
      </rPr>
      <t xml:space="preserve">Przedmiot operacji: </t>
    </r>
    <r>
      <rPr>
        <sz val="11"/>
        <rFont val="Calibri"/>
        <family val="2"/>
        <charset val="238"/>
        <scheme val="minor"/>
      </rPr>
      <t xml:space="preserve"> Zapoznanie uczestników warsztatów z metodami wytwarzania produktów spożywczych i przemysłowych w warunkach domowych oraz zachęcenie osób zamieszkujących obszary wiejskie do rozpoczęcia  działalność, w zakresie działalności związanej z turystyką wiejską lub małym przetwórstwem. </t>
    </r>
    <r>
      <rPr>
        <b/>
        <sz val="11"/>
        <rFont val="Calibri"/>
        <family val="2"/>
        <charset val="238"/>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</si>
  <si>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t xml:space="preserve">Cel operacji: </t>
    </r>
    <r>
      <rPr>
        <sz val="11"/>
        <rFont val="Calibri"/>
        <family val="2"/>
        <charset val="238"/>
        <scheme val="minor"/>
      </rPr>
      <t>Zwiększenie wiedzy na temat praktycznego wykorzystania sera korycińskiego</t>
    </r>
    <r>
      <rPr>
        <b/>
        <sz val="11"/>
        <rFont val="Calibri"/>
        <family val="2"/>
        <charset val="238"/>
      </rPr>
      <t>. Przedmiot operacji:</t>
    </r>
    <r>
      <rPr>
        <sz val="11"/>
        <rFont val="Calibri"/>
        <family val="2"/>
        <charset val="238"/>
        <scheme val="minor"/>
      </rPr>
      <t xml:space="preserve">  Przedmiotem operacji jest druk książki pn. „Sery Korycińskie – jak je ugryźć ?”, z przepisami na potrawy z serem korycińskim. W publikacji zostało zebranych ponad sto przepisów na potrawy z serem korycińskim.</t>
    </r>
    <r>
      <rPr>
        <b/>
        <sz val="11"/>
        <rFont val="Calibri"/>
        <family val="2"/>
        <charset val="238"/>
      </rPr>
      <t xml:space="preserve"> Temat operacji:</t>
    </r>
    <r>
      <rPr>
        <sz val="11"/>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rFont val="Calibri"/>
        <family val="2"/>
        <charset val="238"/>
      </rPr>
      <t xml:space="preserve"> </t>
    </r>
  </si>
  <si>
    <r>
      <t xml:space="preserve">Cel operacji: </t>
    </r>
    <r>
      <rPr>
        <sz val="11"/>
        <rFont val="Calibri"/>
        <family val="2"/>
        <charset val="238"/>
      </rPr>
      <t xml:space="preserve">Prezentacja i promocja ekologicznych, tradycyjnych i regionalnych produktów żywnościowych wysokiej jakości z województwa podlaskiego oraz promocja dziedzictwa kulturowego i ginących zawodów związanych z woj. podlaskim. </t>
    </r>
    <r>
      <rPr>
        <b/>
        <sz val="11"/>
        <rFont val="Calibri"/>
        <family val="2"/>
        <charset val="238"/>
      </rPr>
      <t xml:space="preserve">Przedmiot operacji: </t>
    </r>
    <r>
      <rPr>
        <sz val="11"/>
        <rFont val="Calibri"/>
        <family val="2"/>
        <charset val="238"/>
      </rPr>
      <t xml:space="preserve">Zaprezentowanie dorobku podlaskiego rolnictwa szczególnie w obszarze dziedzictwa kulturowego i kulinarnego. </t>
    </r>
    <r>
      <rPr>
        <b/>
        <sz val="11"/>
        <rFont val="Calibri"/>
        <family val="2"/>
        <charset val="238"/>
      </rPr>
      <t xml:space="preserve">Temat operacji: </t>
    </r>
    <r>
      <rPr>
        <sz val="11"/>
        <rFont val="Calibri"/>
        <family val="2"/>
        <charset val="238"/>
      </rPr>
      <t xml:space="preserve">Promocja jakości życia na wsi lub promocja wsi jako miejsca do życia i rozwoju zawodowego. </t>
    </r>
    <r>
      <rPr>
        <b/>
        <sz val="11"/>
        <rFont val="Calibri"/>
        <family val="2"/>
        <charset val="238"/>
      </rPr>
      <t xml:space="preserve">     </t>
    </r>
    <r>
      <rPr>
        <sz val="11"/>
        <rFont val="Calibri"/>
        <family val="2"/>
        <charset val="238"/>
      </rPr>
      <t xml:space="preserve">    </t>
    </r>
  </si>
  <si>
    <t>Plan operacyjny KSOW na lata 2020-2021 (z wyłączeniem działania 8 Plan komunikacyjny) - JR KSOW w woj. pomorskim - październik 2020</t>
  </si>
  <si>
    <t>Plan operacyjny KSOW na lata 2020-2021 (z wyłączeniem działania 8 Plan komunikacyjny) - JR KSOW w woj. śląskim - październik 2020</t>
  </si>
  <si>
    <t>Plan operacyjny KSOW na lata 2020-2021 (z wyłączeniem działania 8 Plan komunikacyjny) - JR KSOW w woj. świętokrzyskim - październik 2020</t>
  </si>
  <si>
    <t>Plan operacyjny KSOW na lata 2020-2021 (z wyłączeniem działania 8 Plan komunikacyjny) - JR KSOW w woj. warmińsko-mazurskim - październik 2020</t>
  </si>
  <si>
    <t>1
6800</t>
  </si>
  <si>
    <r>
      <t>Plan operacyjny KSOW na lata 2020-2021 (z wyłączeniem działania 8 Plan komunikacyjny)</t>
    </r>
    <r>
      <rPr>
        <b/>
        <sz val="11"/>
        <rFont val="Calibri"/>
        <family val="2"/>
        <charset val="238"/>
        <scheme val="minor"/>
      </rPr>
      <t xml:space="preserve"> - JR KSOW w woj. wielkopolskim</t>
    </r>
    <r>
      <rPr>
        <b/>
        <sz val="11"/>
        <color theme="1"/>
        <rFont val="Calibri"/>
        <family val="2"/>
        <charset val="238"/>
        <scheme val="minor"/>
      </rPr>
      <t xml:space="preserve"> - październik 2020</t>
    </r>
  </si>
  <si>
    <t>Plan operacyjny KSOW na lata 2020-2021 (z wyłączeniem działania 8 Plan komunikacyjny) - JR KSOW w woj. zachodniopomorskim - październik 2020</t>
  </si>
  <si>
    <t>16
2</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</si>
  <si>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
 W sumie ok. 1150 osób.</t>
  </si>
  <si>
    <r>
      <rPr>
        <b/>
        <sz val="10"/>
        <color theme="1"/>
        <rFont val="Calibri"/>
        <family val="2"/>
        <charset val="238"/>
        <scheme val="minor"/>
      </rPr>
      <t xml:space="preserve">Plan operacyjny KSOW na lata 2020-2021 (z wyłączeniem działania 8 Plan komunikacyjny) - CDR (KSOW) - październik </t>
    </r>
    <r>
      <rPr>
        <b/>
        <sz val="11"/>
        <color theme="1"/>
        <rFont val="Calibri"/>
        <family val="2"/>
        <charset val="238"/>
        <scheme val="minor"/>
      </rPr>
      <t>2020</t>
    </r>
  </si>
  <si>
    <t>Celem ogólnym projektu jest wsparcie rozwoju turystyki wiejskiej poprzez przygotowanie profesjonalnej kadry trenerów agroturystyki i turystyki wiejskiej do prowadzenia szkoleń dla mieszkańców wsi w systemie modułowym. Koncepcja systemu szkoleń powstanie w oparciu o rzetelną diagnozę stanu faktycznego w zakresie potrzeb edukacyjnych mieszkańców  wsi oraz identyfikację luk kompetencyjnych szeroko rozumianej kadry turystyki wiejskiej, w tym doradców i liderów organizacji branżowych w oparciu o ogólnopolska reprezentatywną próbę doradców ODR i kwaterodawćów wiejskich. W ramach operacji przeprowadzony zostanie pilotażowy cykl szkoleń doskonalących dla kadr doradczych turystyki wiejskiej w Polsce, w tym szczególnie specjalistów ośrodków doradztwa rolniczego. Planowanych jest  pięć  szkoleń  opartych o autorski program modułowy, obejmujących po 38 godz. dydaktycznych zajęć. Przeszkolona zostanie grupa  160 trenerów  (średnio po 10 osób z terenu każdego województwa). Szkolenie trenerów oparte będzie na trzech osiach:
- merytorycznej: omówienie  wybranych treści merytorycznych,
- metodycznej:   doskonalenie umiejętności pedagogicznych ,
- psychologicznej: kształtowanie postaw i kompetencji społecznych.
 Proponowany projekt będzie promował podejście do agroturystyki jako dziedziny przedsiębiorczości oraz narzędzia zównoważonego rozwoju obszarów wiejskich. Nacisk zostanie położony na zagadnienia innowacyjności, konkurencyjności, specjalizacji i jakości oferty agroturystycznej, ekologię, zarządzanie przedsiębiorstwem, kreowania terytorialnych wiejskich produktów turystycznych, nowoczesne narzędzia marketingu i wzmocnienie współpracy. Istotnym elementem szkoleń będzie galeria dobrych praktyk. Uczestnicy szkoleń zostaną wyposażeni w podręcznik, obejmujący kluczowe treści oraz narzędzia szkoleniowe i metodyki doradcze w poszczególnych blokach tematycznych.</t>
  </si>
  <si>
    <t>konferencja, konkurs, reportaż</t>
  </si>
  <si>
    <r>
      <t>celem projetu jest podkreślenie znaczenia projektów współpracy dla rozwoju obszarów wiejskich, zaznajomienie Lokalnych Grup Działania z aktualną działalnością na polu współpracy międzyterytorialnej i międzynarodowej dla rozwoju obszarów wiejskich oraz zainspirowanie LGD do kontynuowania współpracy w nowym okresie programowania 2021 – 2027. Założeniem jest zidentyfikowanie projektów realizowanych w ramach działania LEADER oraz nagrodzenie najciekawszych inicjatyw</t>
    </r>
    <r>
      <rPr>
        <strike/>
        <sz val="11"/>
        <rFont val="Calibri"/>
        <family val="2"/>
        <charset val="238"/>
        <scheme val="minor"/>
      </rPr>
      <t>.</t>
    </r>
    <r>
      <rPr>
        <sz val="11"/>
        <rFont val="Calibri"/>
        <family val="2"/>
        <charset val="238"/>
        <scheme val="minor"/>
      </rPr>
      <t xml:space="preserve"> Spotkanie poświęcone wręczeniu nagród i prezentacji najciekawszych przykładów jak również dyskusja na temat jak projekty współpracy mogą zachecać środowiska lokalne do współpracy. Broszura prezentujaca najlepsze projekty współpracy międzyterytorialnej i międzynarodowej.</t>
    </r>
  </si>
  <si>
    <t>Plan operacyjny KSOW na lata 2020-2021 (z wyłączeniem działania 8 Plan komunikacyjny) -  CDR (SIR)  - październik 2020</t>
  </si>
  <si>
    <t>mieszkańcy obszarów wiejskich, rolnicy, przedsiębiorcy, przedstawiciele organizacji pozarządowych, przedstawiciele podmiotów doradczych oraz inne osoby lub przedstawiciele podmiotów zaineresowanych tematyką operacji.</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</si>
  <si>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promowanie osiągnięć doradców w zakresie innowacji w rolnictwie i na obszarach wiejskich.   </t>
  </si>
  <si>
    <t>Plan operacyjny KSOW na lata 2020-2021 (z wyłączeniem działania 8 Plan komunikacyjny) - Dolnośląski ODR - październik 2020</t>
  </si>
  <si>
    <t>3
210
6
1
25
4
1</t>
  </si>
  <si>
    <t>Plan operacyjny KSOW na lata 2020-2021 (z wyłączeniem działania 8 Plan komunikacyjny) - Kujawsko-pomorski ODR - październik 2020</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</si>
  <si>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felietonów i ich emisję na antenie TVP 3 Bydgoszcz.  Bohaterami felietonów będą  przetwórcy z regionu, naukowcy, eksperci, wszyscy ci, którzy pracują na rzecz rozwoju krótkich  łańcuch dostaw żywności. W felietonach zaprezentowana będzie również GO Wiejska e-skrzynka, która jest przykładem innowacyjnego działania w tym zakresie.</t>
  </si>
  <si>
    <t>Liczba nagranych felietonów</t>
  </si>
  <si>
    <t>Plan operacyjny KSOW na lata 2020-2021 (z wyłączeniem działania 8 Plan komunikacyjny) - Lubelski ODR - październik 2020</t>
  </si>
  <si>
    <t>Innowacyjne wdrożenia oraz doświadczenia w organizacji grup operacyjnych w województwie lubelskim</t>
  </si>
  <si>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Uczestnicy warsztatów zdobędą wiedzę i umiejętności z zakresu zakładania i prowadzenia pasieki.  Realizacja operacji zapewni ułatwienie wymiany wiedzy fachowej w zakresie wdrażania innowacji w rolnictwie i na obszarach wiejskich. </t>
  </si>
  <si>
    <t>Plan operacyjny KSOW na lata 2020-2021 (z wyłączeniem działania 8 Plan komunikacyjny) - Lubuski ODR - październik 2020 r.</t>
  </si>
  <si>
    <t>40 / 1 / 200</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</si>
  <si>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dordców w zakresie innowacji dotyczących rolnictwa ekologicznego. Operacja przyczyni się do zacieśnienia współpracy pomiędzy uczestnikami, a także umożliwi wymianę wiedzy i doświadczeń pomiędzy prelegentami a uczestnikami operacji.</t>
  </si>
  <si>
    <t>Plan operacyjny KSOW na lata 2020-2021 (z wyłączeniem działania 8 Plan komunikacyjny) - Łódzki ODR - październik 2020</t>
  </si>
  <si>
    <t>Plan operacyjny KSOW na lata 2020-2021 (z wyłączeniem działania 8 Plan komunikacyjny) - Małopolski ODR - październik 2020</t>
  </si>
  <si>
    <t>Plan operacyjny KSOW na lata 2020-2021 (z wyłączeniem działania 8 Plan komunikacyjny) - Mazowiecki ODR - październik 2020</t>
  </si>
  <si>
    <t>Plan operacyjny KSOW na lata 2020-2021 (z wyłączeniem działania 8 Plan komunikacyjny) - Opolski ODR - październk 2020</t>
  </si>
  <si>
    <t xml:space="preserve">szkolenie online
film instruktażowy           </t>
  </si>
  <si>
    <t>szkolenie online,
film instruktażowy,
liczba uczestników</t>
  </si>
  <si>
    <t>Film instruktażowy  dostepny online
Skrypt online</t>
  </si>
  <si>
    <t>Film instruktażowy   dostepny online
Skrypt online</t>
  </si>
  <si>
    <t>konferencja 1 dniowa</t>
  </si>
  <si>
    <t>2
50</t>
  </si>
  <si>
    <t>Plan operacyjny KSOW na lata 2020-2021 (z wyłączeniem działania 8 Plan komunikacyjny) - Podkarpacki ODR - październik  2020</t>
  </si>
  <si>
    <t xml:space="preserve">1. reklama w radio 
2. reklama w TV
3. Reklama na nośniku multimedialnym 
4. reklama na bilbordzie 
5. baza kontaktów
</t>
  </si>
  <si>
    <t xml:space="preserve">1. reklama w radio 
2. reklama w TV
3. Reklama na nośniku multimedialnym 
4. reklama na bilbordzie 
5. liczba zarejestrowanych uczestników  
</t>
  </si>
  <si>
    <t xml:space="preserve">1.  - 447 szt
2. -  7 szt
3. - 7 szt
4. - 10 szt
5. -  1000
</t>
  </si>
  <si>
    <t xml:space="preserve">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Będzie to możliwe dzięki emisjionowanej na żywo relacji za pomocą zakupionych licencji  i  wynajętego ekaranu LED .  Ponadto w ramach realizowanej operacji  zostanie  stworzone studio nagrań  w celu przeprowadzenia konferencji oraz  wywiadów emitowanych podczas  Wirtualnego Dnia Pola. . Będzie to przedsięwzięcie bardzo korzystne w dobie istniejącej  sytuacji i będzie wykorzystywane do wielu innych operacji związanych z przekazem wiedzy oraz nawiązywania kontaktów. 
</t>
  </si>
  <si>
    <t>1.  ilość wystawców  
2. ilość pokazów 
3. ilość godzin emisji   
4.  - ilość osób na wideo konferencji</t>
  </si>
  <si>
    <t>30
2
6
242</t>
  </si>
  <si>
    <t>Plan operacyjny KSOW na lata 2020-2021 (z wyłączeniem działania 8 Plan komunikacyjny) - Podlaski ODR - październik 2020</t>
  </si>
  <si>
    <r>
      <t>Plan operacyjny KSOW na lata 2020-2021 (z wyłączeniem działania 8 Plan komunikacyjny) -</t>
    </r>
    <r>
      <rPr>
        <b/>
        <sz val="11"/>
        <rFont val="Calibri"/>
        <family val="2"/>
        <charset val="238"/>
        <scheme val="minor"/>
      </rPr>
      <t xml:space="preserve"> Pomorski ODR - październik</t>
    </r>
    <r>
      <rPr>
        <b/>
        <sz val="11"/>
        <color theme="1"/>
        <rFont val="Calibri"/>
        <family val="2"/>
        <charset val="238"/>
        <scheme val="minor"/>
      </rPr>
      <t xml:space="preserve"> 2020</t>
    </r>
  </si>
  <si>
    <r>
      <t xml:space="preserve">Przedmiotem operacji jest zorganizowanie spotkań warsztatowych, których celem jest tworzenie sieci kontaktów i współpracy, usprawniających transfer wiedzy między nauką a praktyką rolniczą, a także zwrotny przekaz informacji z praktyki do nauki. Dzięki wzajemnym kontaktom i interakcjom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scheme val="minor"/>
      </rPr>
      <t>produkcja rolnicza  a adaptacja zmian klimatu,
- produkcja ekologiczna i budowanie świadomości konsumentów ,
- przedsiębiorczość, krótkie łańcuchy dostaw, budowanie marki, promocja</t>
    </r>
    <r>
      <rPr>
        <sz val="11"/>
        <rFont val="Calibri"/>
        <family val="2"/>
        <charset val="238"/>
        <scheme val="minor"/>
      </rPr>
      <t>.  Każda grupa tematyczna  odbędzie własne, odrębne warsztaty , z moderatorem dyskusji oraz elementami coachingu. Jest to kontynuacja spotkania sieciującego w 2019 r., z perspektywą dalszych cykliczmych spotkań, zawężonych w konkretnych grupach tematycznych.</t>
    </r>
  </si>
  <si>
    <t>Plan operacyjny KSOW na lata 2020-2021 (z wyłączeniem działania 8 Plan komunikacyjny) - Śląski ODR - październik 2020</t>
  </si>
  <si>
    <t>Plan operacyjny KSOW na lata 2020-2021 (z wyłączeniem działania 8 Plan komunikacyjny) - Świętokrzyski ODR - październik 2020</t>
  </si>
  <si>
    <t>Plan operacyjny KSOW na lata 2020-2021 (z wyłączeniem działania 8 Plan komunikacyjny) - Warmińsko-mazurski ODR - październik  2020</t>
  </si>
  <si>
    <r>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t>
    </r>
    <r>
      <rPr>
        <strike/>
        <sz val="11"/>
        <rFont val="Calibri"/>
        <family val="2"/>
        <charset val="238"/>
        <scheme val="minor"/>
      </rPr>
      <t>radiowych i</t>
    </r>
    <r>
      <rPr>
        <sz val="11"/>
        <rFont val="Calibri"/>
        <family val="2"/>
        <charset val="238"/>
        <scheme val="minor"/>
      </rPr>
      <t xml:space="preserve">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t>
    </r>
  </si>
  <si>
    <t>Plan operacyjny KSOW na lata 2020-2021 (z wyłączeniem działania 8 Plan komunikacyjny) - Wielkopolski ODR - październik 2020</t>
  </si>
  <si>
    <t>Rolnictwo ekologiczne - szansa dla rolników i konsumentów*</t>
  </si>
  <si>
    <t>Plan operacyjny KSOW na lata 2020-2021 (z wyłączeniem działania 8 Plan komunikacyjny) -  Zachoniopomorski ODR  - październik 2020</t>
  </si>
  <si>
    <t>Załącznik  nr 2 do uchwały nr 53 Grupy Roboczej do spraw Krajowej Sieci Obszarów Wiejskich z dnia 01 października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</si>
</sst>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0.00\ &quot;zł&quot;;[Red]\-#,##0.00\ &quot;zł&quot;"/>
    <numFmt numFmtId="44" formatCode="_-* #,##0.00\ &quot;zł&quot;_-;\-* #,##0.00\ &quot;zł&quot;_-;_-* &quot;-&quot;??\ &quot;zł&quot;_-;_-@_-"/>
    <numFmt numFmtId="43" formatCode="_-* #,##0.00_-;\-* #,##0.00_-;_-* &quot;-&quot;??_-;_-@_-"/>
    <numFmt numFmtId="164" formatCode="#,##0.00\ &quot;zł&quot;"/>
    <numFmt numFmtId="165" formatCode="#,##0.00\ _z_ł"/>
    <numFmt numFmtId="166" formatCode="[$-415]General"/>
    <numFmt numFmtId="167" formatCode="[$-415]mmm\-yy"/>
    <numFmt numFmtId="168" formatCode="#,##0.00&quot; zł&quot;"/>
    <numFmt numFmtId="169" formatCode="yy\-mm"/>
    <numFmt numFmtId="170" formatCode="_-* #,##0.00\ _z_ł_-;\-* #,##0.00\ _z_ł_-;_-* &quot;-&quot;??\ _z_ł_-;_-@_-"/>
    <numFmt numFmtId="171" formatCode="#,##0.000"/>
    <numFmt numFmtId="172" formatCode="[$-415]#,##0.00"/>
    <numFmt numFmtId="173" formatCode="[$-415]0"/>
    <numFmt numFmtId="174" formatCode="[$-415]0.00"/>
  </numFmts>
  <fonts count="72"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theme="1"/>
      <name val="Calibri"/>
      <family val="2"/>
      <charset val="238"/>
      <scheme val="minor"/>
    </font>
    <font>
      <sz val="11"/>
      <name val="Calibri"/>
      <family val="2"/>
      <charset val="238"/>
    </font>
    <font>
      <sz val="12"/>
      <color theme="1"/>
      <name val="Calibri"/>
      <family val="2"/>
      <charset val="238"/>
      <scheme val="minor"/>
    </font>
    <font>
      <sz val="11"/>
      <color rgb="FF000000"/>
      <name val="Calibri"/>
      <family val="2"/>
      <charset val="238"/>
    </font>
    <font>
      <b/>
      <sz val="14"/>
      <name val="Calibri"/>
      <family val="2"/>
      <charset val="238"/>
      <scheme val="minor"/>
    </font>
    <font>
      <sz val="14"/>
      <name val="Calibri"/>
      <family val="2"/>
      <charset val="238"/>
      <scheme val="minor"/>
    </font>
    <font>
      <sz val="12"/>
      <name val="Calibri"/>
      <family val="2"/>
      <charset val="238"/>
      <scheme val="minor"/>
    </font>
    <font>
      <sz val="10"/>
      <color theme="1"/>
      <name val="Calibri"/>
      <family val="2"/>
      <charset val="238"/>
      <scheme val="minor"/>
    </font>
    <font>
      <sz val="11"/>
      <color theme="1"/>
      <name val="Calibri"/>
      <family val="2"/>
      <charset val="238"/>
    </font>
    <font>
      <b/>
      <sz val="12"/>
      <name val="Calibri"/>
      <family val="2"/>
      <charset val="238"/>
      <scheme val="minor"/>
    </font>
    <font>
      <sz val="11"/>
      <color rgb="FF9C0006"/>
      <name val="Calibri"/>
      <family val="2"/>
      <charset val="238"/>
      <scheme val="minor"/>
    </font>
    <font>
      <sz val="11"/>
      <color rgb="FF9C0006"/>
      <name val="Calibri"/>
      <family val="2"/>
      <charset val="1"/>
    </font>
    <font>
      <b/>
      <sz val="13"/>
      <name val="Calibri"/>
      <family val="2"/>
      <charset val="238"/>
      <scheme val="minor"/>
    </font>
    <font>
      <sz val="11"/>
      <color rgb="FFFF0000"/>
      <name val="Calibri"/>
      <family val="2"/>
      <charset val="238"/>
      <scheme val="minor"/>
    </font>
    <font>
      <sz val="14"/>
      <color theme="1"/>
      <name val="Calibri"/>
      <family val="2"/>
      <charset val="238"/>
      <scheme val="minor"/>
    </font>
    <font>
      <b/>
      <sz val="8"/>
      <color indexed="8"/>
      <name val="Calibri"/>
      <family val="2"/>
      <charset val="238"/>
    </font>
    <font>
      <b/>
      <sz val="8"/>
      <color theme="1"/>
      <name val="Calibri"/>
      <family val="2"/>
      <charset val="238"/>
      <scheme val="minor"/>
    </font>
    <font>
      <sz val="11"/>
      <color theme="1"/>
      <name val="Arial CE"/>
      <charset val="238"/>
    </font>
    <font>
      <sz val="10"/>
      <color theme="1"/>
      <name val="Arial CE"/>
      <charset val="238"/>
    </font>
    <font>
      <sz val="9"/>
      <color theme="1"/>
      <name val="Calibri"/>
      <family val="2"/>
      <charset val="238"/>
      <scheme val="minor"/>
    </font>
    <font>
      <sz val="11"/>
      <name val="Arial CE"/>
      <charset val="238"/>
    </font>
    <font>
      <sz val="10"/>
      <color indexed="8"/>
      <name val="Calibri"/>
      <family val="2"/>
      <charset val="238"/>
    </font>
    <font>
      <sz val="10"/>
      <name val="Calibri"/>
      <family val="2"/>
      <charset val="238"/>
    </font>
    <font>
      <b/>
      <sz val="11"/>
      <name val="Calibri"/>
      <family val="2"/>
      <charset val="238"/>
    </font>
    <font>
      <b/>
      <sz val="11"/>
      <color rgb="FF000000"/>
      <name val="Calibri"/>
      <family val="2"/>
      <charset val="238"/>
    </font>
    <font>
      <sz val="10"/>
      <name val="Times New Roman"/>
      <family val="1"/>
      <charset val="238"/>
    </font>
    <font>
      <sz val="12"/>
      <name val="Arial CE"/>
      <charset val="238"/>
    </font>
    <font>
      <sz val="12"/>
      <color rgb="FF00B050"/>
      <name val="Calibri"/>
      <family val="2"/>
      <charset val="238"/>
      <scheme val="minor"/>
    </font>
    <font>
      <b/>
      <sz val="14"/>
      <color theme="1"/>
      <name val="Calibri"/>
      <family val="2"/>
      <charset val="238"/>
      <scheme val="minor"/>
    </font>
    <font>
      <b/>
      <sz val="10"/>
      <color theme="1"/>
      <name val="Calibri"/>
      <family val="2"/>
      <charset val="238"/>
      <scheme val="minor"/>
    </font>
    <font>
      <sz val="11"/>
      <color indexed="8"/>
      <name val="Calibri"/>
      <family val="2"/>
      <charset val="238"/>
      <scheme val="minor"/>
    </font>
    <font>
      <sz val="10"/>
      <name val="Calibri"/>
      <family val="2"/>
      <charset val="238"/>
      <scheme val="minor"/>
    </font>
    <font>
      <sz val="11"/>
      <color rgb="FF006100"/>
      <name val="Calibri"/>
      <family val="2"/>
      <charset val="238"/>
      <scheme val="minor"/>
    </font>
    <font>
      <b/>
      <sz val="11"/>
      <color rgb="FFFF0000"/>
      <name val="Calibri"/>
      <family val="2"/>
      <charset val="238"/>
      <scheme val="minor"/>
    </font>
    <font>
      <sz val="11"/>
      <color theme="1" tint="4.9989318521683403E-2"/>
      <name val="Calibri"/>
      <family val="2"/>
      <scheme val="minor"/>
    </font>
    <font>
      <b/>
      <sz val="11"/>
      <color theme="1" tint="4.9989318521683403E-2"/>
      <name val="Calibri"/>
      <family val="2"/>
      <scheme val="minor"/>
    </font>
    <font>
      <b/>
      <sz val="16"/>
      <color theme="1"/>
      <name val="Calibri"/>
      <family val="2"/>
      <charset val="238"/>
      <scheme val="minor"/>
    </font>
    <font>
      <sz val="10"/>
      <color rgb="FFFF0000"/>
      <name val="Arial CE"/>
      <charset val="238"/>
    </font>
    <font>
      <b/>
      <sz val="11"/>
      <color rgb="FF7030A0"/>
      <name val="Calibri"/>
      <family val="2"/>
      <scheme val="minor"/>
    </font>
    <font>
      <sz val="11"/>
      <color rgb="FF7030A0"/>
      <name val="Calibri"/>
      <family val="2"/>
      <scheme val="minor"/>
    </font>
    <font>
      <strike/>
      <sz val="11"/>
      <name val="Calibri"/>
      <family val="2"/>
      <charset val="238"/>
      <scheme val="minor"/>
    </font>
    <font>
      <sz val="13"/>
      <name val="Calibri"/>
      <family val="2"/>
      <charset val="238"/>
      <scheme val="minor"/>
    </font>
    <font>
      <sz val="13"/>
      <color theme="1"/>
      <name val="Calibri"/>
      <family val="2"/>
      <charset val="238"/>
      <scheme val="minor"/>
    </font>
    <font>
      <sz val="13"/>
      <color indexed="8"/>
      <name val="Calibri"/>
      <family val="2"/>
      <charset val="238"/>
      <scheme val="minor"/>
    </font>
    <font>
      <b/>
      <sz val="16"/>
      <color theme="1"/>
      <name val="Calibri"/>
      <family val="2"/>
      <scheme val="minor"/>
    </font>
    <font>
      <sz val="14"/>
      <color rgb="FFFF0000"/>
      <name val="Calibri"/>
      <family val="2"/>
      <charset val="238"/>
      <scheme val="minor"/>
    </font>
    <font>
      <b/>
      <sz val="11"/>
      <color indexed="8"/>
      <name val="Calibri"/>
      <family val="2"/>
      <scheme val="minor"/>
    </font>
    <font>
      <sz val="11"/>
      <color indexed="8"/>
      <name val="Calibri"/>
      <family val="2"/>
    </font>
    <font>
      <sz val="11"/>
      <color theme="1"/>
      <name val="Calibri"/>
      <family val="2"/>
      <scheme val="minor"/>
    </font>
    <font>
      <b/>
      <sz val="11"/>
      <name val="Calibri"/>
      <family val="2"/>
      <scheme val="minor"/>
    </font>
    <font>
      <sz val="11"/>
      <name val="Calibri"/>
      <family val="2"/>
      <scheme val="minor"/>
    </font>
    <font>
      <sz val="11"/>
      <name val="Calibri"/>
      <family val="2"/>
    </font>
    <font>
      <b/>
      <sz val="16"/>
      <name val="Calibri"/>
      <family val="2"/>
      <charset val="238"/>
      <scheme val="minor"/>
    </font>
    <font>
      <sz val="12"/>
      <color theme="1"/>
      <name val="Calibri"/>
      <family val="2"/>
      <scheme val="minor"/>
    </font>
    <font>
      <sz val="11"/>
      <name val="Arial"/>
      <family val="2"/>
      <charset val="238"/>
    </font>
    <font>
      <sz val="11"/>
      <color theme="0"/>
      <name val="Arial"/>
      <family val="2"/>
      <charset val="238"/>
    </font>
    <font>
      <i/>
      <sz val="11"/>
      <name val="Calibri"/>
      <family val="2"/>
      <charset val="238"/>
      <scheme val="minor"/>
    </font>
    <font>
      <b/>
      <sz val="12"/>
      <color theme="1"/>
      <name val="Calibri"/>
      <family val="2"/>
      <charset val="238"/>
      <scheme val="minor"/>
    </font>
    <font>
      <sz val="12"/>
      <color indexed="8"/>
      <name val="Calibri"/>
      <family val="2"/>
      <charset val="238"/>
    </font>
    <font>
      <sz val="12"/>
      <color rgb="FFFF0000"/>
      <name val="Calibri"/>
      <family val="2"/>
      <charset val="238"/>
      <scheme val="minor"/>
    </font>
    <font>
      <sz val="13"/>
      <color indexed="8"/>
      <name val="Calibri"/>
      <family val="2"/>
      <charset val="238"/>
    </font>
    <font>
      <b/>
      <sz val="9"/>
      <color indexed="81"/>
      <name val="Tahoma"/>
      <family val="2"/>
    </font>
    <font>
      <sz val="9"/>
      <color indexed="81"/>
      <name val="Tahoma"/>
      <family val="2"/>
    </font>
    <font>
      <b/>
      <sz val="10"/>
      <name val="Calibri"/>
      <family val="2"/>
      <charset val="238"/>
      <scheme val="minor"/>
    </font>
    <font>
      <sz val="16"/>
      <color theme="1"/>
      <name val="Calibri"/>
      <family val="2"/>
      <charset val="238"/>
      <scheme val="minor"/>
    </font>
    <font>
      <sz val="9"/>
      <name val="Calibri"/>
      <family val="2"/>
    </font>
  </fonts>
  <fills count="1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rgb="FF99CC00"/>
        <bgColor rgb="FF92D050"/>
      </patternFill>
    </fill>
    <fill>
      <patternFill patternType="solid">
        <fgColor rgb="FFFFFF00"/>
        <bgColor indexed="64"/>
      </patternFill>
    </fill>
    <fill>
      <patternFill patternType="solid">
        <fgColor rgb="FFC6EFCE"/>
      </patternFill>
    </fill>
    <fill>
      <patternFill patternType="solid">
        <fgColor rgb="FF99CC00"/>
        <bgColor indexed="64"/>
      </patternFill>
    </fill>
    <fill>
      <patternFill patternType="solid">
        <fgColor rgb="FF99CC00"/>
        <bgColor rgb="FF99CC00"/>
      </patternFill>
    </fill>
    <fill>
      <patternFill patternType="solid">
        <fgColor rgb="FFFFFF99"/>
        <bgColor indexed="64"/>
      </patternFill>
    </fill>
    <fill>
      <patternFill patternType="solid">
        <fgColor rgb="FFFFFF66"/>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s>
  <cellStyleXfs count="12">
    <xf numFmtId="0" fontId="0" fillId="0" borderId="0"/>
    <xf numFmtId="44" fontId="6" fillId="0" borderId="0" applyFont="0" applyFill="0" applyBorder="0" applyAlignment="0" applyProtection="0"/>
    <xf numFmtId="166" fontId="9" fillId="0" borderId="0" applyBorder="0" applyProtection="0"/>
    <xf numFmtId="0" fontId="6" fillId="0" borderId="0"/>
    <xf numFmtId="0" fontId="17" fillId="6" borderId="0" applyBorder="0" applyProtection="0"/>
    <xf numFmtId="0" fontId="16" fillId="5" borderId="0" applyNumberFormat="0" applyBorder="0" applyAlignment="0" applyProtection="0"/>
    <xf numFmtId="0" fontId="3" fillId="0" borderId="0"/>
    <xf numFmtId="44" fontId="6" fillId="0" borderId="0" applyFont="0" applyFill="0" applyBorder="0" applyAlignment="0" applyProtection="0"/>
    <xf numFmtId="43" fontId="6" fillId="0" borderId="0" applyFont="0" applyFill="0" applyBorder="0" applyAlignment="0" applyProtection="0"/>
    <xf numFmtId="0" fontId="38" fillId="10" borderId="0" applyNumberFormat="0" applyBorder="0" applyAlignment="0" applyProtection="0"/>
    <xf numFmtId="0" fontId="16" fillId="5" borderId="0" applyNumberFormat="0" applyBorder="0" applyAlignment="0" applyProtection="0"/>
    <xf numFmtId="0" fontId="54" fillId="0" borderId="0"/>
  </cellStyleXfs>
  <cellXfs count="963">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164" fontId="4" fillId="0" borderId="0" xfId="0" applyNumberFormat="1" applyFont="1" applyFill="1" applyAlignment="1">
      <alignment horizontal="center" vertical="center"/>
    </xf>
    <xf numFmtId="0" fontId="4" fillId="0" borderId="0" xfId="0" applyFont="1" applyFill="1"/>
    <xf numFmtId="0" fontId="0" fillId="0" borderId="0" xfId="0" applyAlignment="1">
      <alignment horizontal="left"/>
    </xf>
    <xf numFmtId="0" fontId="1" fillId="0" borderId="0" xfId="0" applyFont="1"/>
    <xf numFmtId="0" fontId="0" fillId="0" borderId="0" xfId="0" applyAlignment="1">
      <alignment wrapText="1"/>
    </xf>
    <xf numFmtId="0" fontId="4" fillId="0" borderId="0" xfId="0" applyFont="1"/>
    <xf numFmtId="0" fontId="0" fillId="0" borderId="0" xfId="0" applyAlignment="1">
      <alignment horizontal="center"/>
    </xf>
    <xf numFmtId="0" fontId="0" fillId="0" borderId="0" xfId="0" applyAlignment="1">
      <alignment horizontal="center" vertical="center"/>
    </xf>
    <xf numFmtId="0" fontId="10" fillId="0" borderId="0" xfId="0" applyFont="1"/>
    <xf numFmtId="49" fontId="4"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0" fontId="4" fillId="3" borderId="2" xfId="0" applyFont="1" applyFill="1" applyBorder="1" applyAlignment="1">
      <alignment horizontal="center" vertical="center" wrapText="1"/>
    </xf>
    <xf numFmtId="17" fontId="4" fillId="0" borderId="2" xfId="0" applyNumberFormat="1" applyFont="1" applyBorder="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12" fillId="3" borderId="2" xfId="0" applyFont="1" applyFill="1" applyBorder="1" applyAlignment="1">
      <alignment horizontal="center" vertical="center" wrapText="1"/>
    </xf>
    <xf numFmtId="4"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17" fontId="12" fillId="3" borderId="2" xfId="0" applyNumberFormat="1" applyFont="1" applyFill="1" applyBorder="1" applyAlignment="1">
      <alignment horizontal="center" vertical="center" wrapText="1"/>
    </xf>
    <xf numFmtId="0" fontId="0" fillId="0" borderId="2" xfId="0" applyBorder="1" applyAlignment="1">
      <alignment horizontal="left" vertical="center" wrapText="1"/>
    </xf>
    <xf numFmtId="0" fontId="2" fillId="2" borderId="5" xfId="0" applyFont="1" applyFill="1" applyBorder="1" applyAlignment="1">
      <alignment horizontal="center" vertical="center"/>
    </xf>
    <xf numFmtId="0" fontId="4" fillId="0" borderId="2" xfId="0" applyFont="1" applyBorder="1" applyAlignment="1">
      <alignment horizontal="left" vertical="top"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 fontId="0" fillId="0" borderId="2" xfId="0" applyNumberFormat="1" applyBorder="1" applyAlignment="1">
      <alignment horizontal="center" vertical="center" wrapText="1"/>
    </xf>
    <xf numFmtId="0" fontId="4" fillId="0" borderId="2" xfId="0" applyFont="1" applyBorder="1" applyAlignment="1">
      <alignment horizontal="left" vertical="center" wrapText="1"/>
    </xf>
    <xf numFmtId="17" fontId="4" fillId="0" borderId="1" xfId="0" applyNumberFormat="1" applyFont="1" applyBorder="1" applyAlignment="1">
      <alignment horizontal="center" vertical="center" wrapText="1"/>
    </xf>
    <xf numFmtId="0" fontId="0" fillId="0" borderId="2" xfId="0" applyBorder="1" applyAlignment="1">
      <alignment horizontal="center"/>
    </xf>
    <xf numFmtId="4" fontId="4" fillId="0" borderId="1"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17" fontId="0" fillId="0" borderId="2" xfId="0" applyNumberFormat="1" applyFill="1" applyBorder="1" applyAlignment="1">
      <alignment horizontal="center" vertical="center" wrapText="1"/>
    </xf>
    <xf numFmtId="4" fontId="0" fillId="0" borderId="2" xfId="0" applyNumberFormat="1" applyFill="1" applyBorder="1" applyAlignment="1">
      <alignment horizontal="center" vertical="center"/>
    </xf>
    <xf numFmtId="49" fontId="4"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vertical="center" wrapText="1"/>
    </xf>
    <xf numFmtId="0" fontId="4" fillId="0" borderId="2" xfId="0" applyFont="1" applyFill="1" applyBorder="1" applyAlignment="1">
      <alignment horizontal="center" vertical="center" wrapText="1"/>
    </xf>
    <xf numFmtId="2" fontId="0" fillId="0" borderId="2" xfId="0" applyNumberFormat="1" applyFill="1" applyBorder="1" applyAlignment="1">
      <alignment horizontal="center" vertical="center"/>
    </xf>
    <xf numFmtId="0" fontId="4" fillId="0" borderId="2" xfId="0" applyFont="1" applyFill="1" applyBorder="1" applyAlignment="1">
      <alignment horizontal="center" vertical="center"/>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4" fontId="8" fillId="0" borderId="0" xfId="0" applyNumberFormat="1" applyFont="1" applyAlignment="1">
      <alignment vertical="center"/>
    </xf>
    <xf numFmtId="4" fontId="8" fillId="0" borderId="0" xfId="0" applyNumberFormat="1"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4" fontId="11" fillId="0" borderId="0" xfId="0" applyNumberFormat="1" applyFont="1" applyAlignment="1">
      <alignment vertical="center"/>
    </xf>
    <xf numFmtId="4" fontId="11" fillId="0" borderId="0" xfId="0" applyNumberFormat="1" applyFont="1" applyAlignment="1">
      <alignment horizontal="center" vertical="center"/>
    </xf>
    <xf numFmtId="0" fontId="15" fillId="0" borderId="0" xfId="0" applyFont="1" applyAlignment="1">
      <alignment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0" fillId="0" borderId="2" xfId="0" applyNumberFormat="1" applyBorder="1" applyAlignment="1">
      <alignment horizontal="center" vertical="center"/>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2" fontId="0" fillId="7" borderId="2" xfId="0" applyNumberFormat="1" applyFill="1" applyBorder="1" applyAlignment="1">
      <alignment horizontal="center"/>
    </xf>
    <xf numFmtId="0" fontId="0" fillId="7" borderId="2" xfId="0" applyFill="1" applyBorder="1"/>
    <xf numFmtId="4" fontId="0" fillId="0" borderId="2" xfId="0" applyNumberFormat="1" applyBorder="1" applyAlignment="1">
      <alignment horizontal="right" vertical="center"/>
    </xf>
    <xf numFmtId="0" fontId="0" fillId="7" borderId="2" xfId="0" applyFill="1" applyBorder="1" applyAlignment="1">
      <alignment wrapText="1"/>
    </xf>
    <xf numFmtId="0" fontId="0" fillId="3" borderId="2" xfId="0" applyFill="1" applyBorder="1" applyAlignment="1">
      <alignment horizontal="center" vertical="center"/>
    </xf>
    <xf numFmtId="4" fontId="0" fillId="0" borderId="2" xfId="0" applyNumberFormat="1" applyBorder="1" applyAlignment="1">
      <alignment horizontal="center"/>
    </xf>
    <xf numFmtId="0" fontId="1" fillId="7" borderId="2" xfId="0" applyFont="1" applyFill="1" applyBorder="1"/>
    <xf numFmtId="0" fontId="1" fillId="0" borderId="2" xfId="0" applyFont="1" applyBorder="1" applyAlignment="1">
      <alignment horizontal="center"/>
    </xf>
    <xf numFmtId="4" fontId="1" fillId="0" borderId="2" xfId="0" applyNumberFormat="1" applyFont="1" applyBorder="1" applyAlignment="1">
      <alignment horizontal="right"/>
    </xf>
    <xf numFmtId="0" fontId="20" fillId="0" borderId="0" xfId="0" applyFont="1"/>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0" borderId="0" xfId="0" applyFont="1" applyAlignment="1">
      <alignment horizontal="center" vertical="center" wrapText="1"/>
    </xf>
    <xf numFmtId="0" fontId="0" fillId="4" borderId="2" xfId="0" applyFill="1" applyBorder="1" applyAlignment="1">
      <alignment horizontal="center"/>
    </xf>
    <xf numFmtId="49" fontId="0" fillId="0" borderId="2" xfId="0" applyNumberForma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0" xfId="0" applyFont="1"/>
    <xf numFmtId="0" fontId="21" fillId="4" borderId="5"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4" fillId="0" borderId="2" xfId="0" applyFont="1" applyBorder="1" applyAlignment="1">
      <alignment horizontal="center" vertical="center"/>
    </xf>
    <xf numFmtId="0" fontId="0" fillId="0" borderId="2" xfId="0" applyBorder="1"/>
    <xf numFmtId="0" fontId="23" fillId="0" borderId="0" xfId="0" applyFont="1" applyAlignment="1">
      <alignment horizontal="center" vertical="center"/>
    </xf>
    <xf numFmtId="0" fontId="24" fillId="0" borderId="0" xfId="0" applyFont="1"/>
    <xf numFmtId="0" fontId="4" fillId="3" borderId="2" xfId="0" applyFont="1" applyFill="1" applyBorder="1" applyAlignment="1">
      <alignment horizontal="center" vertical="center"/>
    </xf>
    <xf numFmtId="49" fontId="4" fillId="3" borderId="2"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right" vertical="center"/>
    </xf>
    <xf numFmtId="0" fontId="4" fillId="0" borderId="2" xfId="0" applyFont="1" applyBorder="1"/>
    <xf numFmtId="4" fontId="4" fillId="0" borderId="2" xfId="0" applyNumberFormat="1" applyFont="1" applyBorder="1" applyAlignment="1">
      <alignment horizontal="right" vertical="center"/>
    </xf>
    <xf numFmtId="0" fontId="0" fillId="3" borderId="2" xfId="0" applyFill="1" applyBorder="1" applyAlignment="1">
      <alignment horizontal="left" vertical="center" wrapText="1"/>
    </xf>
    <xf numFmtId="0" fontId="7" fillId="0" borderId="2" xfId="0" applyFont="1" applyBorder="1" applyAlignment="1">
      <alignment horizontal="center" vertical="center"/>
    </xf>
    <xf numFmtId="0" fontId="26" fillId="0" borderId="2" xfId="0" applyFont="1" applyBorder="1" applyAlignment="1">
      <alignment horizontal="center" vertical="center"/>
    </xf>
    <xf numFmtId="0" fontId="26" fillId="0" borderId="0" xfId="0" applyFont="1" applyAlignment="1">
      <alignment horizontal="center" vertical="center"/>
    </xf>
    <xf numFmtId="0" fontId="26" fillId="0" borderId="0" xfId="0" applyFont="1"/>
    <xf numFmtId="0" fontId="4" fillId="0" borderId="2" xfId="0" applyFont="1" applyFill="1" applyBorder="1"/>
    <xf numFmtId="4" fontId="4" fillId="0" borderId="2" xfId="0" applyNumberFormat="1" applyFont="1" applyFill="1" applyBorder="1" applyAlignment="1">
      <alignment horizontal="right" vertical="center"/>
    </xf>
    <xf numFmtId="0" fontId="0" fillId="0" borderId="0" xfId="0" applyAlignment="1">
      <alignment vertical="center"/>
    </xf>
    <xf numFmtId="0" fontId="0" fillId="4" borderId="1" xfId="0" applyFill="1" applyBorder="1" applyAlignment="1">
      <alignment horizontal="center"/>
    </xf>
    <xf numFmtId="164" fontId="19" fillId="0" borderId="0" xfId="0" applyNumberFormat="1" applyFont="1" applyAlignment="1">
      <alignment horizontal="center" vertical="center"/>
    </xf>
    <xf numFmtId="0" fontId="19" fillId="0" borderId="0" xfId="0" applyFont="1"/>
    <xf numFmtId="0" fontId="4" fillId="0" borderId="2" xfId="0" applyFont="1" applyFill="1" applyBorder="1" applyAlignment="1">
      <alignment horizontal="center" wrapText="1"/>
    </xf>
    <xf numFmtId="0" fontId="27" fillId="2" borderId="5" xfId="0" applyFont="1" applyFill="1" applyBorder="1" applyAlignment="1">
      <alignment horizontal="center" vertical="center" wrapText="1"/>
    </xf>
    <xf numFmtId="0" fontId="27" fillId="2" borderId="2" xfId="0" applyFont="1" applyFill="1" applyBorder="1" applyAlignment="1">
      <alignment horizontal="center" vertical="center" wrapText="1"/>
    </xf>
    <xf numFmtId="1" fontId="27" fillId="2" borderId="2" xfId="0" applyNumberFormat="1" applyFont="1" applyFill="1" applyBorder="1" applyAlignment="1">
      <alignment horizontal="center" vertical="center" wrapText="1"/>
    </xf>
    <xf numFmtId="0" fontId="27" fillId="2" borderId="5" xfId="0" applyFont="1" applyFill="1" applyBorder="1" applyAlignment="1">
      <alignment horizontal="center" vertical="center"/>
    </xf>
    <xf numFmtId="0" fontId="28" fillId="2" borderId="5" xfId="0" applyFont="1" applyFill="1" applyBorder="1" applyAlignment="1">
      <alignment horizontal="center" vertical="center"/>
    </xf>
    <xf numFmtId="4" fontId="27" fillId="2" borderId="2" xfId="0" applyNumberFormat="1" applyFont="1" applyFill="1" applyBorder="1" applyAlignment="1">
      <alignment horizontal="center" vertical="center" wrapText="1"/>
    </xf>
    <xf numFmtId="3" fontId="4" fillId="0" borderId="2" xfId="0" applyNumberFormat="1" applyFont="1" applyBorder="1" applyAlignment="1">
      <alignment horizontal="center" vertical="center"/>
    </xf>
    <xf numFmtId="0" fontId="13" fillId="0" borderId="0" xfId="0" applyFont="1"/>
    <xf numFmtId="0" fontId="0" fillId="8" borderId="5" xfId="0" applyFill="1" applyBorder="1" applyAlignment="1">
      <alignment horizontal="center" vertical="center" wrapText="1"/>
    </xf>
    <xf numFmtId="0" fontId="0" fillId="8" borderId="2" xfId="0" applyFill="1" applyBorder="1" applyAlignment="1">
      <alignment horizontal="center" vertical="center" wrapText="1"/>
    </xf>
    <xf numFmtId="1" fontId="0" fillId="8" borderId="2" xfId="0" applyNumberFormat="1" applyFill="1" applyBorder="1" applyAlignment="1">
      <alignment horizontal="center" vertical="center" wrapText="1"/>
    </xf>
    <xf numFmtId="0" fontId="0" fillId="8" borderId="5" xfId="0" applyFill="1" applyBorder="1" applyAlignment="1">
      <alignment horizontal="center" vertical="center"/>
    </xf>
    <xf numFmtId="4" fontId="0" fillId="8" borderId="2" xfId="0" applyNumberFormat="1" applyFill="1" applyBorder="1" applyAlignment="1">
      <alignment horizontal="center" vertical="center" wrapText="1"/>
    </xf>
    <xf numFmtId="168" fontId="0" fillId="0" borderId="0" xfId="0" applyNumberFormat="1" applyAlignment="1">
      <alignment horizontal="center" vertical="center"/>
    </xf>
    <xf numFmtId="4"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4" fontId="7" fillId="0" borderId="2" xfId="0" applyNumberFormat="1" applyFont="1" applyFill="1" applyBorder="1" applyAlignment="1">
      <alignment horizontal="center" vertical="center"/>
    </xf>
    <xf numFmtId="169" fontId="4"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30" fillId="0" borderId="0" xfId="0" applyFont="1"/>
    <xf numFmtId="0" fontId="20" fillId="0" borderId="0" xfId="0" applyFont="1" applyAlignment="1">
      <alignment vertical="top" wrapText="1"/>
    </xf>
    <xf numFmtId="0" fontId="0" fillId="4" borderId="1" xfId="0" applyFill="1" applyBorder="1" applyAlignment="1">
      <alignment horizontal="center"/>
    </xf>
    <xf numFmtId="0" fontId="8" fillId="0" borderId="0" xfId="0" applyFont="1"/>
    <xf numFmtId="4" fontId="8" fillId="0" borderId="0" xfId="0" applyNumberFormat="1" applyFont="1"/>
    <xf numFmtId="0" fontId="32" fillId="0" borderId="0" xfId="0" applyFont="1"/>
    <xf numFmtId="0" fontId="12" fillId="0" borderId="0" xfId="0" applyFont="1"/>
    <xf numFmtId="0" fontId="12" fillId="0" borderId="2" xfId="0" applyFont="1" applyBorder="1" applyAlignment="1">
      <alignment horizontal="center" vertical="center"/>
    </xf>
    <xf numFmtId="8" fontId="12" fillId="3" borderId="2" xfId="0" applyNumberFormat="1" applyFont="1" applyFill="1" applyBorder="1" applyAlignment="1">
      <alignment horizontal="center" vertical="center"/>
    </xf>
    <xf numFmtId="49" fontId="12" fillId="3" borderId="2" xfId="7" applyNumberFormat="1" applyFont="1" applyFill="1" applyBorder="1" applyAlignment="1">
      <alignment horizontal="center" vertical="center" wrapText="1"/>
    </xf>
    <xf numFmtId="0" fontId="12" fillId="3" borderId="2" xfId="0" applyFont="1" applyFill="1" applyBorder="1" applyAlignment="1">
      <alignment horizontal="center" vertical="top" wrapText="1"/>
    </xf>
    <xf numFmtId="0" fontId="8" fillId="0" borderId="0" xfId="0" applyFont="1" applyAlignment="1">
      <alignment horizontal="left" vertical="center" wrapText="1"/>
    </xf>
    <xf numFmtId="4" fontId="8" fillId="0" borderId="0" xfId="0" applyNumberFormat="1" applyFont="1" applyAlignment="1">
      <alignment horizontal="left" vertical="center" wrapText="1"/>
    </xf>
    <xf numFmtId="0" fontId="34" fillId="0" borderId="0" xfId="0" applyFont="1" applyAlignment="1">
      <alignment vertical="top"/>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5" xfId="0" applyFont="1" applyFill="1" applyBorder="1" applyAlignment="1">
      <alignment horizontal="center" vertical="center"/>
    </xf>
    <xf numFmtId="1" fontId="2" fillId="4" borderId="2" xfId="0" applyNumberFormat="1" applyFont="1" applyFill="1" applyBorder="1" applyAlignment="1">
      <alignment horizontal="center" vertical="center" wrapText="1"/>
    </xf>
    <xf numFmtId="17" fontId="4" fillId="0" borderId="2" xfId="0" applyNumberFormat="1" applyFont="1" applyBorder="1" applyAlignment="1">
      <alignment horizontal="center" vertical="center" wrapText="1"/>
    </xf>
    <xf numFmtId="0" fontId="0" fillId="7" borderId="2" xfId="0" applyFill="1" applyBorder="1" applyAlignment="1">
      <alignment vertical="center" wrapText="1"/>
    </xf>
    <xf numFmtId="0" fontId="36" fillId="2" borderId="1" xfId="0" applyFont="1" applyFill="1" applyBorder="1" applyAlignment="1">
      <alignment horizontal="center" vertical="center" wrapText="1"/>
    </xf>
    <xf numFmtId="0" fontId="36" fillId="2" borderId="1" xfId="0" applyFont="1" applyFill="1" applyBorder="1" applyAlignment="1">
      <alignment vertical="center" wrapText="1"/>
    </xf>
    <xf numFmtId="0" fontId="36" fillId="2" borderId="5" xfId="0" applyFont="1" applyFill="1" applyBorder="1" applyAlignment="1">
      <alignment horizontal="center" vertical="center" wrapText="1"/>
    </xf>
    <xf numFmtId="0" fontId="36" fillId="2" borderId="2" xfId="0" applyFont="1" applyFill="1" applyBorder="1" applyAlignment="1">
      <alignment horizontal="center" vertical="center" wrapText="1"/>
    </xf>
    <xf numFmtId="1" fontId="36" fillId="2" borderId="2" xfId="0" applyNumberFormat="1" applyFont="1" applyFill="1" applyBorder="1" applyAlignment="1">
      <alignment horizontal="center" vertical="center" wrapText="1"/>
    </xf>
    <xf numFmtId="0" fontId="36" fillId="2" borderId="5" xfId="0" applyFont="1" applyFill="1" applyBorder="1" applyAlignment="1">
      <alignment vertical="center" wrapText="1"/>
    </xf>
    <xf numFmtId="0" fontId="36" fillId="2" borderId="5" xfId="0" applyFont="1" applyFill="1" applyBorder="1" applyAlignment="1">
      <alignment horizontal="center" vertical="center"/>
    </xf>
    <xf numFmtId="4" fontId="36" fillId="2" borderId="2" xfId="0" applyNumberFormat="1" applyFont="1" applyFill="1" applyBorder="1" applyAlignment="1">
      <alignment horizontal="center" vertical="center" wrapText="1"/>
    </xf>
    <xf numFmtId="164" fontId="25" fillId="0" borderId="0" xfId="0" applyNumberFormat="1" applyFont="1" applyAlignment="1">
      <alignment horizontal="center" vertical="center"/>
    </xf>
    <xf numFmtId="0" fontId="0" fillId="4" borderId="11" xfId="0" applyFill="1" applyBorder="1" applyAlignment="1">
      <alignment horizontal="center"/>
    </xf>
    <xf numFmtId="3" fontId="0" fillId="0" borderId="2" xfId="0" applyNumberFormat="1" applyBorder="1" applyAlignment="1">
      <alignment horizontal="center" vertical="center"/>
    </xf>
    <xf numFmtId="0" fontId="1" fillId="0" borderId="0" xfId="0" applyFont="1" applyAlignment="1">
      <alignment vertical="top"/>
    </xf>
    <xf numFmtId="0" fontId="7" fillId="0" borderId="2"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0" fillId="4" borderId="1" xfId="0" applyFill="1" applyBorder="1" applyAlignment="1">
      <alignment horizontal="center"/>
    </xf>
    <xf numFmtId="4" fontId="4" fillId="0" borderId="2" xfId="0" applyNumberFormat="1" applyFont="1" applyBorder="1" applyAlignment="1">
      <alignment horizontal="center" vertical="center"/>
    </xf>
    <xf numFmtId="0" fontId="4" fillId="0" borderId="0" xfId="0" applyFont="1" applyAlignment="1">
      <alignment horizontal="center" vertical="center"/>
    </xf>
    <xf numFmtId="0" fontId="8" fillId="0" borderId="0" xfId="0" applyFont="1" applyFill="1"/>
    <xf numFmtId="0" fontId="32" fillId="0" borderId="0" xfId="0" applyFont="1" applyFill="1" applyAlignment="1">
      <alignment horizontal="center" vertical="center"/>
    </xf>
    <xf numFmtId="164" fontId="12" fillId="0" borderId="0" xfId="0" applyNumberFormat="1" applyFont="1" applyFill="1" applyAlignment="1">
      <alignment horizontal="center" vertical="center"/>
    </xf>
    <xf numFmtId="164" fontId="33" fillId="0" borderId="0" xfId="0" applyNumberFormat="1" applyFont="1" applyFill="1" applyAlignment="1">
      <alignment horizontal="center" vertical="center"/>
    </xf>
    <xf numFmtId="0" fontId="0" fillId="4" borderId="1" xfId="0" applyFill="1" applyBorder="1" applyAlignment="1">
      <alignment horizontal="center"/>
    </xf>
    <xf numFmtId="4" fontId="4" fillId="0" borderId="2" xfId="0" applyNumberFormat="1" applyFont="1" applyBorder="1" applyAlignment="1">
      <alignment horizontal="center" vertical="center"/>
    </xf>
    <xf numFmtId="0" fontId="4" fillId="0" borderId="0" xfId="0" applyFont="1" applyAlignment="1">
      <alignment vertical="center"/>
    </xf>
    <xf numFmtId="49" fontId="4" fillId="0" borderId="0" xfId="0" applyNumberFormat="1" applyFont="1" applyAlignment="1">
      <alignment horizontal="center" vertical="center" wrapText="1"/>
    </xf>
    <xf numFmtId="4" fontId="4" fillId="0" borderId="0" xfId="0" applyNumberFormat="1" applyFont="1" applyAlignment="1">
      <alignment horizontal="center" vertical="center"/>
    </xf>
    <xf numFmtId="3" fontId="4" fillId="0" borderId="4" xfId="0" applyNumberFormat="1" applyFont="1" applyBorder="1" applyAlignment="1">
      <alignment horizontal="center" vertical="center"/>
    </xf>
    <xf numFmtId="0" fontId="0" fillId="0" borderId="0" xfId="0" applyFill="1" applyBorder="1" applyAlignment="1">
      <alignment horizontal="center"/>
    </xf>
    <xf numFmtId="3" fontId="19" fillId="0" borderId="0" xfId="0" applyNumberFormat="1" applyFont="1" applyFill="1" applyBorder="1" applyAlignment="1">
      <alignment horizontal="center" vertical="center"/>
    </xf>
    <xf numFmtId="0" fontId="0" fillId="0" borderId="0" xfId="0" applyFill="1" applyBorder="1" applyAlignment="1"/>
    <xf numFmtId="0" fontId="0" fillId="7" borderId="2" xfId="0" applyFill="1" applyBorder="1" applyAlignment="1">
      <alignment horizontal="center"/>
    </xf>
    <xf numFmtId="0" fontId="0" fillId="4" borderId="2" xfId="0" applyFill="1" applyBorder="1" applyAlignment="1">
      <alignment horizontal="center"/>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wrapText="1"/>
    </xf>
    <xf numFmtId="0" fontId="4" fillId="0" borderId="2" xfId="0" applyFont="1" applyFill="1" applyBorder="1" applyAlignment="1">
      <alignment horizontal="center" vertical="center" wrapText="1"/>
    </xf>
    <xf numFmtId="0" fontId="0" fillId="4" borderId="1" xfId="0" applyFill="1" applyBorder="1" applyAlignment="1">
      <alignment horizontal="center"/>
    </xf>
    <xf numFmtId="4" fontId="4" fillId="0" borderId="2" xfId="0" applyNumberFormat="1" applyFont="1" applyBorder="1" applyAlignment="1">
      <alignment horizontal="center" vertical="center"/>
    </xf>
    <xf numFmtId="49" fontId="7" fillId="0" borderId="2" xfId="0" applyNumberFormat="1"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17" fontId="37" fillId="0" borderId="2" xfId="0" applyNumberFormat="1" applyFont="1" applyFill="1" applyBorder="1" applyAlignment="1">
      <alignment horizontal="center" vertical="center" wrapText="1"/>
    </xf>
    <xf numFmtId="49" fontId="37" fillId="0" borderId="2" xfId="0" applyNumberFormat="1" applyFont="1" applyFill="1" applyBorder="1" applyAlignment="1">
      <alignment horizontal="center" vertical="center" wrapText="1"/>
    </xf>
    <xf numFmtId="0" fontId="37" fillId="0" borderId="2" xfId="0" applyFont="1" applyFill="1" applyBorder="1" applyAlignment="1">
      <alignment horizontal="center" vertical="center" wrapText="1"/>
    </xf>
    <xf numFmtId="0" fontId="0" fillId="0" borderId="0" xfId="0" applyFont="1"/>
    <xf numFmtId="4" fontId="0" fillId="0" borderId="0" xfId="0" applyNumberFormat="1" applyFill="1" applyBorder="1" applyAlignment="1">
      <alignment horizontal="center" vertical="center"/>
    </xf>
    <xf numFmtId="0" fontId="0" fillId="0" borderId="0" xfId="0" applyFill="1"/>
    <xf numFmtId="3" fontId="0" fillId="0" borderId="0" xfId="0" applyNumberFormat="1" applyFill="1"/>
    <xf numFmtId="0" fontId="42" fillId="0" borderId="0" xfId="0" applyFont="1"/>
    <xf numFmtId="3" fontId="0" fillId="0" borderId="0" xfId="0" applyNumberFormat="1"/>
    <xf numFmtId="0" fontId="19" fillId="3" borderId="0" xfId="0" applyFont="1" applyFill="1"/>
    <xf numFmtId="0" fontId="19" fillId="0" borderId="0" xfId="0" applyFont="1" applyBorder="1"/>
    <xf numFmtId="0" fontId="19"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applyBorder="1"/>
    <xf numFmtId="0" fontId="39" fillId="0" borderId="0" xfId="0" applyFont="1" applyAlignment="1">
      <alignment horizontal="center" vertical="center" wrapText="1"/>
    </xf>
    <xf numFmtId="0" fontId="34" fillId="0" borderId="0" xfId="0" applyFont="1"/>
    <xf numFmtId="49" fontId="0" fillId="0" borderId="0" xfId="8" applyNumberFormat="1" applyFont="1" applyFill="1" applyBorder="1" applyAlignment="1">
      <alignment horizontal="right"/>
    </xf>
    <xf numFmtId="49" fontId="0" fillId="0" borderId="0" xfId="0" applyNumberFormat="1" applyAlignment="1">
      <alignment horizontal="right"/>
    </xf>
    <xf numFmtId="0" fontId="43" fillId="0" borderId="0" xfId="0" applyFont="1"/>
    <xf numFmtId="0" fontId="40" fillId="0" borderId="0" xfId="0" applyFont="1" applyBorder="1" applyAlignment="1">
      <alignment horizontal="center" vertical="center" wrapText="1"/>
    </xf>
    <xf numFmtId="0" fontId="44" fillId="0" borderId="0" xfId="0" applyFont="1" applyAlignment="1">
      <alignment horizontal="center" vertical="center" wrapText="1"/>
    </xf>
    <xf numFmtId="0" fontId="41" fillId="0" borderId="0" xfId="0" applyFont="1" applyAlignment="1">
      <alignment horizontal="center" vertical="center" wrapText="1"/>
    </xf>
    <xf numFmtId="0" fontId="45" fillId="0" borderId="0" xfId="0" applyFont="1" applyBorder="1" applyAlignment="1">
      <alignment horizontal="center" vertical="center" wrapText="1"/>
    </xf>
    <xf numFmtId="170" fontId="0" fillId="0" borderId="2" xfId="0" applyNumberFormat="1" applyBorder="1"/>
    <xf numFmtId="170" fontId="0" fillId="0" borderId="0" xfId="0" applyNumberForma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4" borderId="2" xfId="0" applyFill="1" applyBorder="1" applyAlignment="1">
      <alignment horizontal="center"/>
    </xf>
    <xf numFmtId="0" fontId="1" fillId="0" borderId="0" xfId="0" applyFont="1"/>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xf>
    <xf numFmtId="0" fontId="47"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47" fillId="0" borderId="2" xfId="0" quotePrefix="1" applyFont="1" applyFill="1" applyBorder="1" applyAlignment="1">
      <alignment horizontal="center" vertical="center"/>
    </xf>
    <xf numFmtId="17" fontId="47" fillId="0" borderId="2" xfId="0" applyNumberFormat="1" applyFont="1" applyFill="1" applyBorder="1" applyAlignment="1">
      <alignment horizontal="center" vertical="center" wrapText="1"/>
    </xf>
    <xf numFmtId="4" fontId="47" fillId="0" borderId="2" xfId="0" quotePrefix="1" applyNumberFormat="1" applyFont="1" applyFill="1" applyBorder="1" applyAlignment="1">
      <alignment horizontal="center" vertical="center"/>
    </xf>
    <xf numFmtId="4" fontId="47" fillId="0" borderId="2" xfId="0" applyNumberFormat="1" applyFont="1" applyFill="1" applyBorder="1" applyAlignment="1">
      <alignment horizontal="center" vertical="center" wrapText="1"/>
    </xf>
    <xf numFmtId="0" fontId="8" fillId="0" borderId="0" xfId="0" applyFont="1" applyFill="1" applyAlignment="1">
      <alignment vertical="center"/>
    </xf>
    <xf numFmtId="4" fontId="8" fillId="0" borderId="0" xfId="0" applyNumberFormat="1" applyFont="1" applyFill="1" applyAlignment="1">
      <alignment vertical="center"/>
    </xf>
    <xf numFmtId="0" fontId="47" fillId="0" borderId="2" xfId="6" applyFont="1" applyFill="1" applyBorder="1" applyAlignment="1">
      <alignment horizontal="center" vertical="center" wrapText="1"/>
    </xf>
    <xf numFmtId="0" fontId="47" fillId="0" borderId="2" xfId="6" applyFont="1" applyFill="1" applyBorder="1" applyAlignment="1">
      <alignment horizontal="center" vertical="center"/>
    </xf>
    <xf numFmtId="0" fontId="47" fillId="0" borderId="2" xfId="6" applyFont="1" applyFill="1" applyBorder="1" applyAlignment="1">
      <alignment vertical="center" wrapText="1"/>
    </xf>
    <xf numFmtId="4" fontId="47" fillId="0" borderId="2" xfId="6" applyNumberFormat="1" applyFont="1" applyFill="1" applyBorder="1" applyAlignment="1">
      <alignment horizontal="center" vertical="center" wrapText="1"/>
    </xf>
    <xf numFmtId="0" fontId="12" fillId="0" borderId="0" xfId="0" applyFont="1" applyFill="1" applyAlignment="1">
      <alignment vertical="center"/>
    </xf>
    <xf numFmtId="4" fontId="47" fillId="0" borderId="2" xfId="0" applyNumberFormat="1" applyFont="1" applyFill="1" applyBorder="1" applyAlignment="1">
      <alignment horizontal="center" vertical="center"/>
    </xf>
    <xf numFmtId="0" fontId="12" fillId="0" borderId="0" xfId="0" applyFont="1" applyAlignment="1">
      <alignment vertical="center" wrapText="1"/>
    </xf>
    <xf numFmtId="4" fontId="47" fillId="0" borderId="2" xfId="6" applyNumberFormat="1" applyFont="1" applyFill="1" applyBorder="1" applyAlignment="1">
      <alignment vertical="center" wrapText="1"/>
    </xf>
    <xf numFmtId="0" fontId="47" fillId="0" borderId="2" xfId="0" applyFont="1" applyFill="1" applyBorder="1" applyAlignment="1">
      <alignment horizontal="center" vertical="center"/>
    </xf>
    <xf numFmtId="49" fontId="47" fillId="0" borderId="2" xfId="0" applyNumberFormat="1" applyFont="1" applyFill="1" applyBorder="1" applyAlignment="1">
      <alignment horizontal="center" vertical="center" wrapText="1"/>
    </xf>
    <xf numFmtId="0" fontId="47" fillId="0" borderId="2" xfId="6" quotePrefix="1" applyFont="1" applyFill="1" applyBorder="1" applyAlignment="1">
      <alignment horizontal="center" vertical="center" wrapText="1"/>
    </xf>
    <xf numFmtId="0" fontId="8" fillId="3" borderId="0" xfId="0" applyFont="1" applyFill="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4" fontId="8" fillId="0" borderId="5" xfId="0" applyNumberFormat="1" applyFont="1" applyFill="1" applyBorder="1" applyAlignment="1">
      <alignment vertical="center"/>
    </xf>
    <xf numFmtId="4" fontId="8" fillId="0" borderId="10" xfId="0" applyNumberFormat="1" applyFont="1" applyFill="1" applyBorder="1" applyAlignment="1">
      <alignment vertical="center"/>
    </xf>
    <xf numFmtId="4" fontId="8" fillId="0" borderId="12" xfId="0" applyNumberFormat="1" applyFont="1" applyFill="1" applyBorder="1" applyAlignment="1">
      <alignment vertical="center"/>
    </xf>
    <xf numFmtId="0" fontId="48" fillId="0" borderId="0" xfId="0" applyFont="1" applyFill="1" applyBorder="1" applyAlignment="1">
      <alignment horizontal="left" vertical="center" wrapText="1"/>
    </xf>
    <xf numFmtId="0" fontId="49" fillId="2" borderId="2" xfId="0" applyFont="1" applyFill="1" applyBorder="1" applyAlignment="1">
      <alignment horizontal="center" vertical="center" wrapText="1"/>
    </xf>
    <xf numFmtId="0" fontId="47" fillId="2" borderId="2" xfId="0" applyFont="1" applyFill="1" applyBorder="1" applyAlignment="1">
      <alignment horizontal="center" vertical="center" wrapText="1"/>
    </xf>
    <xf numFmtId="1" fontId="49" fillId="2" borderId="2" xfId="0" applyNumberFormat="1" applyFont="1" applyFill="1" applyBorder="1" applyAlignment="1">
      <alignment horizontal="center" vertical="center" wrapText="1"/>
    </xf>
    <xf numFmtId="0" fontId="49" fillId="2" borderId="2" xfId="0" applyFont="1" applyFill="1" applyBorder="1" applyAlignment="1">
      <alignment horizontal="center" vertical="center"/>
    </xf>
    <xf numFmtId="4" fontId="49" fillId="2" borderId="2" xfId="0" applyNumberFormat="1" applyFont="1" applyFill="1" applyBorder="1" applyAlignment="1">
      <alignment horizontal="center" vertical="center" wrapText="1"/>
    </xf>
    <xf numFmtId="170" fontId="8" fillId="0" borderId="0" xfId="0" applyNumberFormat="1" applyFont="1" applyAlignment="1">
      <alignment vertical="center"/>
    </xf>
    <xf numFmtId="0" fontId="8" fillId="7" borderId="2" xfId="0" applyFont="1" applyFill="1" applyBorder="1" applyAlignment="1">
      <alignment horizontal="center" vertical="center"/>
    </xf>
    <xf numFmtId="0" fontId="8" fillId="7" borderId="2" xfId="0" applyFont="1" applyFill="1" applyBorder="1" applyAlignment="1">
      <alignment horizontal="center" vertical="center" wrapText="1"/>
    </xf>
    <xf numFmtId="4" fontId="8" fillId="7" borderId="2" xfId="0" applyNumberFormat="1" applyFont="1" applyFill="1" applyBorder="1" applyAlignment="1">
      <alignment horizontal="center" vertical="center"/>
    </xf>
    <xf numFmtId="0" fontId="50" fillId="0" borderId="0" xfId="0" applyFont="1"/>
    <xf numFmtId="0" fontId="51" fillId="0" borderId="0" xfId="0" applyFont="1" applyAlignment="1">
      <alignment vertical="center"/>
    </xf>
    <xf numFmtId="0" fontId="3" fillId="0" borderId="0" xfId="0" applyFont="1" applyFill="1"/>
    <xf numFmtId="0" fontId="53" fillId="2" borderId="2" xfId="0" applyFont="1" applyFill="1" applyBorder="1" applyAlignment="1">
      <alignment horizontal="center" vertical="center" wrapText="1"/>
    </xf>
    <xf numFmtId="1" fontId="53" fillId="2" borderId="2" xfId="0" applyNumberFormat="1" applyFont="1" applyFill="1" applyBorder="1" applyAlignment="1">
      <alignment horizontal="center" vertical="center" wrapText="1"/>
    </xf>
    <xf numFmtId="0" fontId="52" fillId="2" borderId="2" xfId="0" applyFont="1" applyFill="1" applyBorder="1" applyAlignment="1">
      <alignment horizontal="center" vertical="center"/>
    </xf>
    <xf numFmtId="0" fontId="53" fillId="2" borderId="2" xfId="0" applyFont="1" applyFill="1" applyBorder="1" applyAlignment="1">
      <alignment horizontal="center" vertical="center"/>
    </xf>
    <xf numFmtId="4" fontId="53" fillId="2" borderId="2" xfId="0" applyNumberFormat="1" applyFont="1" applyFill="1" applyBorder="1" applyAlignment="1">
      <alignment horizontal="center" vertical="center" wrapText="1"/>
    </xf>
    <xf numFmtId="0" fontId="56" fillId="0" borderId="0" xfId="0" applyFont="1" applyFill="1"/>
    <xf numFmtId="0" fontId="56" fillId="0" borderId="0" xfId="0" applyFont="1"/>
    <xf numFmtId="4" fontId="56" fillId="0" borderId="0" xfId="0" applyNumberFormat="1" applyFont="1"/>
    <xf numFmtId="0" fontId="3" fillId="0" borderId="0" xfId="0" applyFont="1" applyFill="1" applyAlignment="1">
      <alignment horizontal="center" vertical="center"/>
    </xf>
    <xf numFmtId="0" fontId="0" fillId="3" borderId="0" xfId="0" applyFill="1"/>
    <xf numFmtId="0" fontId="58" fillId="0" borderId="0" xfId="0" applyFont="1" applyFill="1" applyBorder="1" applyAlignment="1">
      <alignment vertical="top" wrapText="1"/>
    </xf>
    <xf numFmtId="0" fontId="58" fillId="0" borderId="2" xfId="0" applyFont="1" applyFill="1" applyBorder="1" applyAlignment="1">
      <alignment vertical="top" wrapText="1"/>
    </xf>
    <xf numFmtId="0" fontId="59" fillId="0" borderId="0" xfId="0" applyFont="1" applyFill="1"/>
    <xf numFmtId="0" fontId="59" fillId="0" borderId="0" xfId="0" applyFont="1"/>
    <xf numFmtId="0" fontId="0" fillId="4" borderId="2" xfId="0" applyFill="1" applyBorder="1" applyAlignment="1">
      <alignment horizontal="center" vertical="center"/>
    </xf>
    <xf numFmtId="0" fontId="0" fillId="3" borderId="2" xfId="0" applyNumberFormat="1" applyFill="1" applyBorder="1" applyAlignment="1">
      <alignment horizontal="center" vertical="center"/>
    </xf>
    <xf numFmtId="4" fontId="0" fillId="3" borderId="2" xfId="0" applyNumberFormat="1" applyFill="1" applyBorder="1" applyAlignment="1">
      <alignment horizontal="center" vertical="center"/>
    </xf>
    <xf numFmtId="0" fontId="5" fillId="0" borderId="0" xfId="0" applyFont="1"/>
    <xf numFmtId="0" fontId="0" fillId="0" borderId="0" xfId="0" applyAlignment="1">
      <alignment horizontal="left" vertical="top" wrapText="1"/>
    </xf>
    <xf numFmtId="0" fontId="0" fillId="0" borderId="0" xfId="0" applyAlignment="1">
      <alignment horizontal="left" vertical="top"/>
    </xf>
    <xf numFmtId="0" fontId="30" fillId="0" borderId="0" xfId="0" applyFont="1" applyAlignment="1">
      <alignment vertical="center"/>
    </xf>
    <xf numFmtId="0" fontId="14" fillId="0" borderId="0" xfId="0" applyFont="1" applyAlignment="1">
      <alignment vertical="center" wrapText="1"/>
    </xf>
    <xf numFmtId="0" fontId="60" fillId="0" borderId="0" xfId="0" applyFont="1"/>
    <xf numFmtId="0" fontId="60" fillId="0" borderId="0" xfId="0" applyFont="1" applyAlignment="1">
      <alignment horizontal="left" vertical="top"/>
    </xf>
    <xf numFmtId="0" fontId="14" fillId="0" borderId="0" xfId="0" applyFont="1" applyAlignment="1">
      <alignment horizontal="center"/>
    </xf>
    <xf numFmtId="0" fontId="60" fillId="0" borderId="0" xfId="0" applyFont="1" applyAlignment="1">
      <alignment horizontal="left"/>
    </xf>
    <xf numFmtId="4" fontId="14" fillId="0" borderId="0" xfId="0" applyNumberFormat="1" applyFont="1"/>
    <xf numFmtId="0" fontId="9" fillId="12" borderId="19" xfId="0" applyFont="1" applyFill="1" applyBorder="1" applyAlignment="1">
      <alignment horizontal="center" vertical="center" wrapText="1"/>
    </xf>
    <xf numFmtId="0" fontId="9" fillId="12" borderId="20" xfId="0" applyFont="1" applyFill="1" applyBorder="1" applyAlignment="1">
      <alignment horizontal="center" vertical="center" wrapText="1"/>
    </xf>
    <xf numFmtId="1" fontId="9" fillId="12" borderId="20" xfId="0" applyNumberFormat="1" applyFont="1" applyFill="1" applyBorder="1" applyAlignment="1">
      <alignment horizontal="center" vertical="center" wrapText="1"/>
    </xf>
    <xf numFmtId="0" fontId="9" fillId="12" borderId="19" xfId="0" applyFont="1" applyFill="1" applyBorder="1" applyAlignment="1">
      <alignment horizontal="center" vertical="center"/>
    </xf>
    <xf numFmtId="0" fontId="9" fillId="12" borderId="19" xfId="0" applyFont="1" applyFill="1" applyBorder="1" applyAlignment="1">
      <alignment horizontal="center" vertical="top"/>
    </xf>
    <xf numFmtId="4" fontId="9" fillId="12" borderId="20" xfId="0" applyNumberFormat="1" applyFont="1" applyFill="1" applyBorder="1" applyAlignment="1">
      <alignment horizontal="center" vertical="center" wrapText="1"/>
    </xf>
    <xf numFmtId="4" fontId="61" fillId="3" borderId="0" xfId="0" applyNumberFormat="1" applyFont="1" applyFill="1"/>
    <xf numFmtId="0" fontId="0" fillId="0" borderId="0" xfId="0" applyAlignment="1">
      <alignment horizontal="left" vertical="center" wrapText="1"/>
    </xf>
    <xf numFmtId="0" fontId="2" fillId="2" borderId="2"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63" fillId="0" borderId="0" xfId="0" applyFont="1"/>
    <xf numFmtId="0" fontId="64" fillId="2" borderId="5" xfId="0" applyFont="1" applyFill="1" applyBorder="1" applyAlignment="1">
      <alignment horizontal="center" vertical="center" wrapText="1"/>
    </xf>
    <xf numFmtId="0" fontId="64" fillId="2" borderId="2" xfId="0" applyFont="1" applyFill="1" applyBorder="1" applyAlignment="1">
      <alignment horizontal="center" vertical="center" wrapText="1"/>
    </xf>
    <xf numFmtId="1" fontId="64" fillId="2" borderId="2" xfId="0" applyNumberFormat="1" applyFont="1" applyFill="1" applyBorder="1" applyAlignment="1">
      <alignment horizontal="center" vertical="center" wrapText="1"/>
    </xf>
    <xf numFmtId="0" fontId="64" fillId="2" borderId="5" xfId="0" applyFont="1" applyFill="1" applyBorder="1" applyAlignment="1">
      <alignment horizontal="center" vertical="center"/>
    </xf>
    <xf numFmtId="4" fontId="64" fillId="2" borderId="2" xfId="0" applyNumberFormat="1" applyFont="1" applyFill="1" applyBorder="1" applyAlignment="1">
      <alignment horizontal="center" vertical="center" wrapText="1"/>
    </xf>
    <xf numFmtId="0" fontId="8" fillId="9" borderId="2" xfId="0" applyFont="1" applyFill="1" applyBorder="1" applyAlignment="1">
      <alignment horizontal="center" vertical="center"/>
    </xf>
    <xf numFmtId="0" fontId="8" fillId="9" borderId="2" xfId="0" applyFont="1" applyFill="1" applyBorder="1" applyAlignment="1">
      <alignment horizontal="center" vertical="center" wrapText="1"/>
    </xf>
    <xf numFmtId="166" fontId="8" fillId="9" borderId="2" xfId="2" applyFont="1" applyFill="1" applyBorder="1" applyAlignment="1">
      <alignment horizontal="center" vertical="center" wrapText="1"/>
    </xf>
    <xf numFmtId="17" fontId="8" fillId="9" borderId="2" xfId="0" applyNumberFormat="1" applyFont="1" applyFill="1" applyBorder="1" applyAlignment="1">
      <alignment horizontal="center" vertical="center" wrapText="1"/>
    </xf>
    <xf numFmtId="4" fontId="65" fillId="9" borderId="2" xfId="0" applyNumberFormat="1" applyFont="1" applyFill="1" applyBorder="1" applyAlignment="1">
      <alignment horizontal="center" vertical="center"/>
    </xf>
    <xf numFmtId="4" fontId="8" fillId="9" borderId="2" xfId="0" applyNumberFormat="1" applyFont="1" applyFill="1" applyBorder="1" applyAlignment="1">
      <alignment horizontal="center" vertical="center"/>
    </xf>
    <xf numFmtId="17" fontId="65" fillId="9" borderId="2" xfId="0" applyNumberFormat="1" applyFont="1" applyFill="1" applyBorder="1" applyAlignment="1">
      <alignment horizontal="center" vertical="center" wrapText="1"/>
    </xf>
    <xf numFmtId="0" fontId="65" fillId="9" borderId="2" xfId="0" applyFont="1" applyFill="1" applyBorder="1" applyAlignment="1">
      <alignment horizontal="center" vertical="center" wrapText="1"/>
    </xf>
    <xf numFmtId="0" fontId="65" fillId="9" borderId="2" xfId="0" applyFont="1" applyFill="1" applyBorder="1" applyAlignment="1">
      <alignment horizontal="center" vertical="center"/>
    </xf>
    <xf numFmtId="4" fontId="65" fillId="9" borderId="2" xfId="0" applyNumberFormat="1" applyFont="1" applyFill="1" applyBorder="1" applyAlignment="1">
      <alignment horizontal="center" vertical="center" wrapText="1"/>
    </xf>
    <xf numFmtId="2" fontId="8" fillId="9" borderId="2" xfId="0" applyNumberFormat="1" applyFont="1" applyFill="1" applyBorder="1" applyAlignment="1">
      <alignment horizontal="center" vertical="center"/>
    </xf>
    <xf numFmtId="17" fontId="8" fillId="7" borderId="2" xfId="0" applyNumberFormat="1" applyFont="1" applyFill="1" applyBorder="1" applyAlignment="1">
      <alignment horizontal="center" vertical="center" wrapText="1"/>
    </xf>
    <xf numFmtId="4" fontId="8" fillId="7" borderId="2" xfId="0" applyNumberFormat="1" applyFont="1" applyFill="1" applyBorder="1" applyAlignment="1">
      <alignment horizontal="center" vertical="center" wrapText="1"/>
    </xf>
    <xf numFmtId="2" fontId="8" fillId="7" borderId="2" xfId="0" applyNumberFormat="1" applyFont="1" applyFill="1" applyBorder="1" applyAlignment="1">
      <alignment horizontal="center" vertical="center"/>
    </xf>
    <xf numFmtId="166" fontId="8" fillId="7" borderId="2" xfId="2" applyFont="1" applyFill="1" applyBorder="1" applyAlignment="1">
      <alignment horizontal="center" vertical="center" wrapText="1"/>
    </xf>
    <xf numFmtId="0" fontId="8" fillId="7" borderId="2" xfId="0" applyFont="1" applyFill="1" applyBorder="1" applyAlignment="1">
      <alignment vertical="center"/>
    </xf>
    <xf numFmtId="0" fontId="8" fillId="7" borderId="2" xfId="0" applyFont="1" applyFill="1" applyBorder="1"/>
    <xf numFmtId="2" fontId="8" fillId="7" borderId="2" xfId="0" applyNumberFormat="1" applyFont="1" applyFill="1" applyBorder="1" applyAlignment="1">
      <alignment horizontal="center" vertical="center" wrapText="1"/>
    </xf>
    <xf numFmtId="2" fontId="19" fillId="0" borderId="0" xfId="0" applyNumberFormat="1" applyFont="1" applyAlignment="1">
      <alignment horizontal="left" vertical="top"/>
    </xf>
    <xf numFmtId="2" fontId="19" fillId="0" borderId="6" xfId="0" applyNumberFormat="1" applyFont="1" applyBorder="1" applyAlignment="1">
      <alignment horizontal="left" vertical="top"/>
    </xf>
    <xf numFmtId="172" fontId="0" fillId="0" borderId="0" xfId="0" applyNumberFormat="1"/>
    <xf numFmtId="0" fontId="24" fillId="0" borderId="0" xfId="0" applyFont="1" applyAlignment="1">
      <alignment horizontal="center" vertical="center"/>
    </xf>
    <xf numFmtId="0" fontId="0" fillId="12" borderId="19" xfId="0" applyFill="1" applyBorder="1" applyAlignment="1">
      <alignment horizontal="center" vertical="center" wrapText="1"/>
    </xf>
    <xf numFmtId="0" fontId="0" fillId="12" borderId="20" xfId="0" applyFill="1" applyBorder="1" applyAlignment="1">
      <alignment horizontal="center" vertical="center" wrapText="1"/>
    </xf>
    <xf numFmtId="173" fontId="0" fillId="12" borderId="20" xfId="0" applyNumberFormat="1" applyFill="1" applyBorder="1" applyAlignment="1">
      <alignment horizontal="center" vertical="center" wrapText="1"/>
    </xf>
    <xf numFmtId="0" fontId="0" fillId="12" borderId="19" xfId="0" applyFill="1" applyBorder="1" applyAlignment="1">
      <alignment horizontal="center" vertical="center"/>
    </xf>
    <xf numFmtId="172" fontId="0" fillId="12" borderId="20" xfId="0" applyNumberFormat="1" applyFill="1" applyBorder="1" applyAlignment="1">
      <alignment horizontal="center" vertical="center" wrapText="1"/>
    </xf>
    <xf numFmtId="168" fontId="14" fillId="0" borderId="0" xfId="0" applyNumberFormat="1" applyFont="1" applyAlignment="1">
      <alignment horizontal="center" vertical="center"/>
    </xf>
    <xf numFmtId="0" fontId="14" fillId="0" borderId="0" xfId="0" applyFont="1"/>
    <xf numFmtId="0" fontId="14" fillId="0" borderId="0" xfId="0" applyFont="1" applyAlignment="1">
      <alignment horizontal="center" vertical="center"/>
    </xf>
    <xf numFmtId="0" fontId="11" fillId="0" borderId="0" xfId="0" applyFont="1"/>
    <xf numFmtId="0" fontId="66" fillId="2" borderId="5" xfId="0" applyFont="1" applyFill="1" applyBorder="1" applyAlignment="1">
      <alignment horizontal="center" vertical="center" wrapText="1"/>
    </xf>
    <xf numFmtId="0" fontId="66" fillId="2" borderId="2" xfId="0" applyFont="1" applyFill="1" applyBorder="1" applyAlignment="1">
      <alignment horizontal="center" vertical="center" wrapText="1"/>
    </xf>
    <xf numFmtId="1" fontId="66" fillId="2" borderId="2" xfId="0" applyNumberFormat="1" applyFont="1" applyFill="1" applyBorder="1" applyAlignment="1">
      <alignment horizontal="center" vertical="center" wrapText="1"/>
    </xf>
    <xf numFmtId="0" fontId="66" fillId="2" borderId="5" xfId="0" applyFont="1" applyFill="1" applyBorder="1" applyAlignment="1">
      <alignment horizontal="center" vertical="center"/>
    </xf>
    <xf numFmtId="4" fontId="66" fillId="2" borderId="2" xfId="0" applyNumberFormat="1" applyFont="1" applyFill="1" applyBorder="1" applyAlignment="1">
      <alignment horizontal="center" vertical="center" wrapText="1"/>
    </xf>
    <xf numFmtId="4" fontId="3" fillId="0" borderId="0" xfId="0" applyNumberFormat="1" applyFont="1"/>
    <xf numFmtId="0" fontId="4" fillId="3" borderId="0" xfId="0" applyFont="1" applyFill="1"/>
    <xf numFmtId="4" fontId="3" fillId="3" borderId="0" xfId="0" applyNumberFormat="1" applyFont="1" applyFill="1"/>
    <xf numFmtId="4" fontId="0" fillId="0" borderId="0" xfId="0" applyNumberFormat="1" applyAlignment="1">
      <alignment horizontal="center" vertical="center"/>
    </xf>
    <xf numFmtId="4" fontId="0" fillId="3" borderId="0" xfId="0" applyNumberFormat="1" applyFill="1" applyAlignment="1">
      <alignment horizontal="center" vertical="center"/>
    </xf>
    <xf numFmtId="0" fontId="2" fillId="4" borderId="2" xfId="0" applyFont="1" applyFill="1" applyBorder="1" applyAlignment="1">
      <alignment horizontal="center" vertical="center"/>
    </xf>
    <xf numFmtId="0" fontId="0" fillId="3" borderId="0" xfId="0" applyFill="1" applyAlignment="1">
      <alignment horizontal="center"/>
    </xf>
    <xf numFmtId="0" fontId="0" fillId="13" borderId="0" xfId="0" applyFill="1"/>
    <xf numFmtId="0" fontId="0" fillId="14" borderId="0" xfId="0" applyFill="1"/>
    <xf numFmtId="0" fontId="64"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0" xfId="0" applyAlignment="1">
      <alignment horizontal="left" vertical="center"/>
    </xf>
    <xf numFmtId="0" fontId="0" fillId="0" borderId="2" xfId="0" applyFill="1" applyBorder="1" applyAlignment="1">
      <alignment horizontal="center"/>
    </xf>
    <xf numFmtId="4" fontId="0" fillId="0" borderId="2" xfId="0" applyNumberFormat="1" applyFill="1" applyBorder="1" applyAlignment="1">
      <alignment horizontal="right"/>
    </xf>
    <xf numFmtId="3" fontId="4" fillId="0" borderId="4" xfId="0" applyNumberFormat="1" applyFont="1" applyFill="1" applyBorder="1" applyAlignment="1">
      <alignment horizontal="center" vertical="center"/>
    </xf>
    <xf numFmtId="3" fontId="0" fillId="0" borderId="2" xfId="0" applyNumberFormat="1" applyFill="1" applyBorder="1" applyAlignment="1">
      <alignment horizontal="center"/>
    </xf>
    <xf numFmtId="4" fontId="0" fillId="0" borderId="2" xfId="0" applyNumberFormat="1" applyFill="1" applyBorder="1" applyAlignment="1">
      <alignment horizontal="right" vertical="center"/>
    </xf>
    <xf numFmtId="0" fontId="0" fillId="0" borderId="0" xfId="0"/>
    <xf numFmtId="0" fontId="54" fillId="0" borderId="0" xfId="11"/>
    <xf numFmtId="0" fontId="0" fillId="4" borderId="2" xfId="0" applyFill="1" applyBorder="1" applyAlignment="1">
      <alignment horizont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xf numFmtId="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4" fontId="56" fillId="0" borderId="2" xfId="0" applyNumberFormat="1" applyFont="1" applyFill="1" applyBorder="1" applyAlignment="1">
      <alignment horizontal="center" vertical="center"/>
    </xf>
    <xf numFmtId="0" fontId="56" fillId="0" borderId="2" xfId="0" applyFont="1" applyFill="1" applyBorder="1" applyAlignment="1">
      <alignment horizontal="center" vertical="center"/>
    </xf>
    <xf numFmtId="0" fontId="56" fillId="0" borderId="2" xfId="0" applyFont="1" applyFill="1" applyBorder="1" applyAlignment="1">
      <alignment horizontal="center" vertical="center" wrapText="1"/>
    </xf>
    <xf numFmtId="0" fontId="57" fillId="0" borderId="2" xfId="0" applyFont="1" applyFill="1" applyBorder="1" applyAlignment="1">
      <alignment horizontal="center" vertical="center" wrapText="1"/>
    </xf>
    <xf numFmtId="4" fontId="56" fillId="0" borderId="2" xfId="0" applyNumberFormat="1" applyFont="1" applyFill="1" applyBorder="1" applyAlignment="1">
      <alignment horizontal="center" vertical="center" wrapText="1"/>
    </xf>
    <xf numFmtId="0" fontId="56" fillId="0" borderId="2" xfId="0" applyFont="1" applyFill="1" applyBorder="1" applyAlignment="1">
      <alignment horizontal="left" vertical="center" wrapText="1"/>
    </xf>
    <xf numFmtId="49" fontId="56" fillId="0"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2" xfId="0" applyFont="1" applyFill="1" applyBorder="1" applyAlignment="1">
      <alignment horizontal="left" vertical="center"/>
    </xf>
    <xf numFmtId="2" fontId="4" fillId="0" borderId="2" xfId="0" applyNumberFormat="1" applyFont="1" applyFill="1" applyBorder="1" applyAlignment="1">
      <alignment horizontal="center" vertical="center"/>
    </xf>
    <xf numFmtId="1" fontId="37" fillId="0" borderId="2" xfId="0" applyNumberFormat="1" applyFont="1" applyFill="1" applyBorder="1" applyAlignment="1">
      <alignment horizontal="center" vertical="center" wrapText="1"/>
    </xf>
    <xf numFmtId="0" fontId="37" fillId="0" borderId="2" xfId="0" applyFont="1" applyFill="1" applyBorder="1" applyAlignment="1">
      <alignment horizontal="left" vertical="center"/>
    </xf>
    <xf numFmtId="0" fontId="69" fillId="0" borderId="2" xfId="0" applyFont="1" applyFill="1" applyBorder="1" applyAlignment="1">
      <alignment horizontal="left" vertical="center" wrapText="1"/>
    </xf>
    <xf numFmtId="4" fontId="37" fillId="0" borderId="2" xfId="0" applyNumberFormat="1" applyFont="1" applyFill="1" applyBorder="1" applyAlignment="1">
      <alignment vertical="center"/>
    </xf>
    <xf numFmtId="4" fontId="37" fillId="0" borderId="2"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vertical="center" wrapText="1"/>
    </xf>
    <xf numFmtId="4" fontId="4" fillId="0" borderId="2" xfId="0" applyNumberFormat="1" applyFont="1" applyFill="1" applyBorder="1" applyAlignment="1">
      <alignment horizontal="center" vertical="center"/>
    </xf>
    <xf numFmtId="17" fontId="4" fillId="0" borderId="2" xfId="0" applyNumberFormat="1" applyFont="1" applyFill="1" applyBorder="1" applyAlignment="1">
      <alignment horizontal="center" vertical="center" wrapText="1"/>
    </xf>
    <xf numFmtId="0" fontId="4" fillId="0" borderId="2" xfId="0" applyFont="1" applyFill="1" applyBorder="1" applyAlignment="1">
      <alignment vertical="center"/>
    </xf>
    <xf numFmtId="49" fontId="4" fillId="0" borderId="4" xfId="0" applyNumberFormat="1" applyFont="1" applyFill="1" applyBorder="1" applyAlignment="1">
      <alignment horizontal="center" vertical="center" wrapText="1"/>
    </xf>
    <xf numFmtId="0" fontId="47" fillId="0" borderId="5" xfId="6" applyFont="1" applyFill="1" applyBorder="1" applyAlignment="1">
      <alignment horizontal="center" vertical="center" wrapText="1"/>
    </xf>
    <xf numFmtId="0" fontId="47" fillId="0" borderId="5" xfId="6" quotePrefix="1" applyFont="1" applyFill="1" applyBorder="1" applyAlignment="1">
      <alignment horizontal="center" vertical="center" wrapText="1"/>
    </xf>
    <xf numFmtId="16" fontId="47" fillId="0" borderId="2" xfId="6" quotePrefix="1" applyNumberFormat="1" applyFont="1" applyFill="1" applyBorder="1" applyAlignment="1">
      <alignment horizontal="center" vertical="center" wrapText="1"/>
    </xf>
    <xf numFmtId="4" fontId="47" fillId="0" borderId="2" xfId="0" applyNumberFormat="1" applyFont="1" applyFill="1" applyBorder="1" applyAlignment="1">
      <alignment horizontal="right" vertical="center"/>
    </xf>
    <xf numFmtId="0" fontId="12" fillId="0" borderId="2" xfId="0" applyFont="1" applyFill="1" applyBorder="1" applyAlignment="1">
      <alignment horizontal="center" vertical="center"/>
    </xf>
    <xf numFmtId="0" fontId="47" fillId="0" borderId="0" xfId="0" applyFont="1" applyFill="1" applyAlignment="1">
      <alignment horizontal="center" vertical="center"/>
    </xf>
    <xf numFmtId="0" fontId="47" fillId="0" borderId="5" xfId="6" applyFont="1" applyFill="1" applyBorder="1" applyAlignment="1">
      <alignment horizontal="left" vertical="center" wrapText="1"/>
    </xf>
    <xf numFmtId="0" fontId="47" fillId="0" borderId="5" xfId="6" applyFont="1" applyFill="1" applyBorder="1" applyAlignment="1">
      <alignment vertical="center" wrapText="1"/>
    </xf>
    <xf numFmtId="4" fontId="47" fillId="0" borderId="5" xfId="6" applyNumberFormat="1" applyFont="1" applyFill="1" applyBorder="1" applyAlignment="1">
      <alignment vertical="center" wrapText="1"/>
    </xf>
    <xf numFmtId="4" fontId="47" fillId="0" borderId="5" xfId="6" applyNumberFormat="1" applyFont="1" applyFill="1" applyBorder="1" applyAlignment="1">
      <alignment horizontal="right" vertical="center" wrapText="1"/>
    </xf>
    <xf numFmtId="0" fontId="47" fillId="0" borderId="5" xfId="0" applyFont="1" applyFill="1" applyBorder="1" applyAlignment="1">
      <alignment horizontal="center" vertical="center" wrapText="1"/>
    </xf>
    <xf numFmtId="0" fontId="47" fillId="0" borderId="2" xfId="0" applyFont="1" applyFill="1" applyBorder="1" applyAlignment="1">
      <alignment vertical="center" wrapText="1"/>
    </xf>
    <xf numFmtId="4" fontId="47" fillId="0" borderId="2" xfId="0" applyNumberFormat="1" applyFont="1" applyFill="1" applyBorder="1" applyAlignment="1">
      <alignment vertical="center"/>
    </xf>
    <xf numFmtId="4" fontId="47" fillId="0" borderId="2" xfId="0" applyNumberFormat="1" applyFont="1" applyFill="1" applyBorder="1" applyAlignment="1">
      <alignment horizontal="right" vertical="center" wrapText="1"/>
    </xf>
    <xf numFmtId="0" fontId="47" fillId="0" borderId="2" xfId="0" applyFont="1" applyFill="1" applyBorder="1" applyAlignment="1">
      <alignment horizontal="left" vertical="top"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4" fontId="12" fillId="0" borderId="2" xfId="0" applyNumberFormat="1" applyFont="1" applyFill="1" applyBorder="1" applyAlignment="1">
      <alignment vertical="center"/>
    </xf>
    <xf numFmtId="4" fontId="12" fillId="0" borderId="2" xfId="0" applyNumberFormat="1" applyFont="1" applyFill="1" applyBorder="1" applyAlignment="1">
      <alignment horizontal="center" vertical="center"/>
    </xf>
    <xf numFmtId="0" fontId="4" fillId="0" borderId="2" xfId="1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7" fontId="4" fillId="0" borderId="2" xfId="0" quotePrefix="1" applyNumberFormat="1" applyFont="1" applyFill="1" applyBorder="1" applyAlignment="1">
      <alignment horizontal="center" vertical="center" wrapText="1"/>
    </xf>
    <xf numFmtId="43" fontId="4" fillId="0" borderId="2" xfId="8" applyFont="1" applyFill="1" applyBorder="1" applyAlignment="1">
      <alignment horizontal="center" vertical="center" wrapText="1"/>
    </xf>
    <xf numFmtId="43" fontId="4" fillId="0" borderId="2" xfId="8" applyFont="1" applyFill="1" applyBorder="1" applyAlignment="1">
      <alignment vertical="center" wrapText="1"/>
    </xf>
    <xf numFmtId="43" fontId="4" fillId="0" borderId="2" xfId="8"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xf>
    <xf numFmtId="4" fontId="46" fillId="0" borderId="2" xfId="0" applyNumberFormat="1" applyFont="1" applyFill="1" applyBorder="1" applyAlignment="1">
      <alignment horizontal="center" vertical="center"/>
    </xf>
    <xf numFmtId="16" fontId="4" fillId="0" borderId="2" xfId="0" applyNumberFormat="1" applyFont="1" applyFill="1" applyBorder="1" applyAlignment="1">
      <alignment horizontal="center" vertical="center" wrapText="1"/>
    </xf>
    <xf numFmtId="4" fontId="46"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4" applyFont="1" applyFill="1" applyBorder="1" applyAlignment="1" applyProtection="1">
      <alignment horizontal="center" vertical="center" wrapText="1"/>
    </xf>
    <xf numFmtId="0" fontId="4" fillId="0" borderId="2" xfId="10" applyNumberFormat="1" applyFont="1" applyFill="1" applyBorder="1" applyAlignment="1">
      <alignment horizontal="center" vertical="center" wrapText="1"/>
    </xf>
    <xf numFmtId="0" fontId="70" fillId="0" borderId="0" xfId="0" applyFont="1"/>
    <xf numFmtId="4" fontId="0" fillId="0" borderId="0" xfId="0" applyNumberFormat="1" applyFont="1"/>
    <xf numFmtId="0" fontId="0" fillId="4" borderId="2" xfId="0" applyFont="1" applyFill="1" applyBorder="1" applyAlignment="1">
      <alignment horizontal="center" vertical="center"/>
    </xf>
    <xf numFmtId="0" fontId="0" fillId="3" borderId="2" xfId="0" applyNumberFormat="1" applyFont="1" applyFill="1" applyBorder="1" applyAlignment="1">
      <alignment horizontal="center" vertical="center"/>
    </xf>
    <xf numFmtId="4" fontId="0" fillId="3" borderId="2" xfId="0" applyNumberFormat="1" applyFont="1" applyFill="1" applyBorder="1" applyAlignment="1">
      <alignment horizontal="center" vertical="center"/>
    </xf>
    <xf numFmtId="0" fontId="4" fillId="0" borderId="2" xfId="0" applyFont="1" applyFill="1" applyBorder="1" applyAlignment="1">
      <alignment horizontal="left" vertical="top" wrapText="1"/>
    </xf>
    <xf numFmtId="49" fontId="4" fillId="0" borderId="2" xfId="0" applyNumberFormat="1" applyFont="1" applyFill="1" applyBorder="1" applyAlignment="1">
      <alignment horizontal="center" vertical="top" wrapText="1"/>
    </xf>
    <xf numFmtId="0" fontId="7" fillId="0" borderId="16" xfId="0" applyFont="1" applyFill="1" applyBorder="1" applyAlignment="1">
      <alignment vertical="center" wrapText="1"/>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 xfId="0" applyFont="1" applyFill="1" applyBorder="1" applyAlignment="1">
      <alignment vertical="center" wrapText="1"/>
    </xf>
    <xf numFmtId="0" fontId="4" fillId="0" borderId="2" xfId="0" applyFont="1" applyFill="1" applyBorder="1" applyAlignment="1">
      <alignment vertical="top" wrapText="1"/>
    </xf>
    <xf numFmtId="49" fontId="4" fillId="0" borderId="3" xfId="0" applyNumberFormat="1" applyFont="1" applyFill="1" applyBorder="1" applyAlignment="1">
      <alignment horizontal="center" vertical="top" wrapText="1"/>
    </xf>
    <xf numFmtId="0" fontId="7" fillId="0" borderId="16" xfId="0" applyFont="1" applyFill="1" applyBorder="1" applyAlignment="1">
      <alignment horizontal="left" vertical="top" wrapText="1"/>
    </xf>
    <xf numFmtId="49" fontId="7" fillId="0" borderId="16" xfId="0" applyNumberFormat="1" applyFont="1" applyFill="1" applyBorder="1" applyAlignment="1">
      <alignment horizontal="center" vertical="center" wrapText="1"/>
    </xf>
    <xf numFmtId="17" fontId="7" fillId="0" borderId="16"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wrapText="1"/>
    </xf>
    <xf numFmtId="0" fontId="4" fillId="0" borderId="2" xfId="0" applyFont="1" applyFill="1" applyBorder="1" applyAlignment="1">
      <alignment horizontal="left" wrapText="1"/>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60" fillId="0" borderId="20" xfId="0" applyFont="1" applyFill="1" applyBorder="1" applyAlignment="1">
      <alignment horizontal="center" vertical="center" wrapText="1"/>
    </xf>
    <xf numFmtId="172" fontId="60" fillId="0" borderId="20"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xf>
    <xf numFmtId="167" fontId="4" fillId="0" borderId="20" xfId="0" applyNumberFormat="1" applyFont="1" applyFill="1" applyBorder="1" applyAlignment="1">
      <alignment horizontal="center" vertical="center" wrapText="1"/>
    </xf>
    <xf numFmtId="172" fontId="4" fillId="0" borderId="20" xfId="0" applyNumberFormat="1" applyFont="1" applyFill="1" applyBorder="1" applyAlignment="1">
      <alignment horizontal="center" vertical="center"/>
    </xf>
    <xf numFmtId="174" fontId="60" fillId="0" borderId="20" xfId="0" applyNumberFormat="1" applyFont="1" applyFill="1" applyBorder="1" applyAlignment="1">
      <alignment horizontal="center" vertical="center"/>
    </xf>
    <xf numFmtId="174" fontId="4" fillId="0" borderId="20" xfId="0" applyNumberFormat="1" applyFont="1" applyFill="1" applyBorder="1" applyAlignment="1">
      <alignment horizontal="center" vertical="center"/>
    </xf>
    <xf numFmtId="172" fontId="4" fillId="0" borderId="20"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4" fontId="60" fillId="0" borderId="20"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4" fillId="0" borderId="16" xfId="0" applyFont="1" applyFill="1" applyBorder="1" applyAlignment="1">
      <alignment horizontal="center" vertical="center"/>
    </xf>
    <xf numFmtId="172" fontId="4" fillId="0" borderId="16"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47" fillId="0" borderId="2" xfId="0" applyFont="1" applyFill="1" applyBorder="1" applyAlignment="1">
      <alignment vertical="top" wrapText="1"/>
    </xf>
    <xf numFmtId="0" fontId="47" fillId="0" borderId="2" xfId="0" applyFont="1" applyFill="1" applyBorder="1" applyAlignment="1">
      <alignment vertical="center"/>
    </xf>
    <xf numFmtId="2" fontId="47" fillId="0" borderId="2" xfId="0" applyNumberFormat="1" applyFont="1" applyFill="1" applyBorder="1" applyAlignment="1">
      <alignment horizontal="center" vertical="center"/>
    </xf>
    <xf numFmtId="0" fontId="47" fillId="0" borderId="2" xfId="0" applyFont="1" applyFill="1" applyBorder="1"/>
    <xf numFmtId="0" fontId="4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top" wrapText="1"/>
    </xf>
    <xf numFmtId="0" fontId="47" fillId="0" borderId="2" xfId="0" applyFont="1" applyFill="1" applyBorder="1" applyAlignment="1">
      <alignment horizontal="center" vertical="top"/>
    </xf>
    <xf numFmtId="4" fontId="47" fillId="0" borderId="2" xfId="0" applyNumberFormat="1" applyFont="1" applyFill="1" applyBorder="1" applyAlignment="1">
      <alignment horizontal="center" vertical="top"/>
    </xf>
    <xf numFmtId="0" fontId="47" fillId="0" borderId="1" xfId="0" applyFont="1" applyFill="1" applyBorder="1" applyAlignment="1">
      <alignment vertical="center" wrapText="1"/>
    </xf>
    <xf numFmtId="0" fontId="47" fillId="0" borderId="1" xfId="0" applyFont="1" applyFill="1" applyBorder="1"/>
    <xf numFmtId="4" fontId="47" fillId="0" borderId="1" xfId="0" applyNumberFormat="1" applyFont="1" applyFill="1" applyBorder="1" applyAlignment="1">
      <alignment horizontal="center" vertical="center"/>
    </xf>
    <xf numFmtId="0" fontId="56" fillId="0" borderId="2" xfId="0" applyFont="1" applyFill="1" applyBorder="1" applyAlignment="1">
      <alignment vertical="center" wrapText="1"/>
    </xf>
    <xf numFmtId="0" fontId="56" fillId="0" borderId="2" xfId="0" applyFont="1" applyFill="1" applyBorder="1" applyAlignment="1">
      <alignment vertical="center"/>
    </xf>
    <xf numFmtId="4" fontId="56" fillId="0" borderId="2" xfId="0" applyNumberFormat="1" applyFont="1" applyFill="1" applyBorder="1" applyAlignment="1">
      <alignment vertical="center"/>
    </xf>
    <xf numFmtId="2" fontId="56" fillId="0" borderId="2" xfId="0" applyNumberFormat="1" applyFont="1" applyFill="1" applyBorder="1" applyAlignment="1">
      <alignment horizontal="left" vertical="center" wrapText="1"/>
    </xf>
    <xf numFmtId="0" fontId="57" fillId="0" borderId="2" xfId="0" applyFont="1" applyFill="1" applyBorder="1" applyAlignment="1">
      <alignment horizontal="left" vertical="center" wrapText="1"/>
    </xf>
    <xf numFmtId="0" fontId="56" fillId="0" borderId="2" xfId="0" applyFont="1" applyFill="1" applyBorder="1" applyAlignment="1">
      <alignment horizontal="left" vertical="center"/>
    </xf>
    <xf numFmtId="0" fontId="55" fillId="0" borderId="2" xfId="0" applyFont="1" applyFill="1" applyBorder="1" applyAlignment="1">
      <alignment horizontal="left" vertical="center" wrapText="1"/>
    </xf>
    <xf numFmtId="17" fontId="56" fillId="0" borderId="2" xfId="0" applyNumberFormat="1" applyFont="1" applyFill="1" applyBorder="1" applyAlignment="1">
      <alignment horizontal="center" vertical="center" wrapText="1"/>
    </xf>
    <xf numFmtId="2" fontId="56" fillId="0" borderId="2" xfId="0" applyNumberFormat="1" applyFont="1" applyFill="1" applyBorder="1" applyAlignment="1">
      <alignment vertical="center"/>
    </xf>
    <xf numFmtId="49" fontId="56" fillId="0" borderId="2" xfId="0" applyNumberFormat="1" applyFont="1" applyFill="1" applyBorder="1" applyAlignment="1">
      <alignment horizontal="left" vertical="center" wrapText="1"/>
    </xf>
    <xf numFmtId="2" fontId="56" fillId="0" borderId="2" xfId="0" applyNumberFormat="1" applyFont="1" applyFill="1" applyBorder="1" applyAlignment="1">
      <alignment vertical="center" wrapText="1"/>
    </xf>
    <xf numFmtId="2" fontId="56" fillId="0" borderId="2"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Alignment="1">
      <alignment horizontal="center" vertical="center" wrapText="1"/>
    </xf>
    <xf numFmtId="0" fontId="12" fillId="0" borderId="2" xfId="0" applyFont="1" applyFill="1" applyBorder="1"/>
    <xf numFmtId="17" fontId="12" fillId="0" borderId="2"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2" fontId="12" fillId="0" borderId="2"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xf numFmtId="4" fontId="12" fillId="0" borderId="1" xfId="0" applyNumberFormat="1" applyFont="1" applyFill="1" applyBorder="1" applyAlignment="1">
      <alignment horizontal="center" vertical="center"/>
    </xf>
    <xf numFmtId="0" fontId="4" fillId="0" borderId="0" xfId="0" applyFont="1" applyFill="1" applyAlignment="1">
      <alignment horizontal="center" vertical="center"/>
    </xf>
    <xf numFmtId="3" fontId="4" fillId="0" borderId="2" xfId="0" applyNumberFormat="1" applyFont="1" applyFill="1" applyBorder="1" applyAlignment="1">
      <alignment horizontal="center" vertical="center" wrapText="1"/>
    </xf>
    <xf numFmtId="166" fontId="4" fillId="0" borderId="2" xfId="2" applyFont="1" applyFill="1" applyBorder="1" applyAlignment="1">
      <alignment horizontal="center" vertical="center" wrapText="1"/>
    </xf>
    <xf numFmtId="0" fontId="46" fillId="0" borderId="2" xfId="0" applyFont="1" applyFill="1" applyBorder="1" applyAlignment="1">
      <alignment horizontal="center" vertical="center" wrapText="1"/>
    </xf>
    <xf numFmtId="49" fontId="46" fillId="0" borderId="2" xfId="0" applyNumberFormat="1" applyFont="1" applyFill="1" applyBorder="1" applyAlignment="1">
      <alignment horizontal="center" vertical="center" wrapText="1"/>
    </xf>
    <xf numFmtId="0" fontId="57" fillId="0" borderId="5" xfId="0" applyFont="1" applyFill="1" applyBorder="1" applyAlignment="1">
      <alignment horizontal="center" vertical="center" wrapText="1"/>
    </xf>
    <xf numFmtId="0" fontId="56" fillId="0" borderId="5" xfId="0" applyFont="1" applyFill="1" applyBorder="1" applyAlignment="1">
      <alignment horizontal="center" vertical="center" wrapText="1"/>
    </xf>
    <xf numFmtId="49" fontId="56" fillId="0" borderId="5" xfId="0" applyNumberFormat="1" applyFont="1" applyFill="1" applyBorder="1" applyAlignment="1">
      <alignment horizontal="center" vertical="center" wrapText="1"/>
    </xf>
    <xf numFmtId="3" fontId="56" fillId="0" borderId="2" xfId="0" applyNumberFormat="1" applyFont="1" applyFill="1" applyBorder="1" applyAlignment="1">
      <alignment horizontal="center" vertical="center" wrapText="1"/>
    </xf>
    <xf numFmtId="3" fontId="56" fillId="0" borderId="2" xfId="0" applyNumberFormat="1" applyFont="1" applyFill="1" applyBorder="1" applyAlignment="1">
      <alignment horizontal="center" vertical="center"/>
    </xf>
    <xf numFmtId="0" fontId="56" fillId="0" borderId="2" xfId="0" applyFont="1" applyFill="1" applyBorder="1"/>
    <xf numFmtId="0" fontId="56" fillId="0" borderId="0" xfId="0" applyFont="1" applyFill="1" applyAlignment="1">
      <alignment horizontal="center" vertical="center" wrapText="1"/>
    </xf>
    <xf numFmtId="0" fontId="56" fillId="0" borderId="2" xfId="0" applyFont="1" applyFill="1" applyBorder="1" applyAlignment="1">
      <alignment wrapText="1"/>
    </xf>
    <xf numFmtId="0" fontId="56" fillId="0" borderId="3" xfId="0" applyFont="1" applyFill="1" applyBorder="1" applyAlignment="1">
      <alignment horizontal="left" vertical="center" wrapText="1"/>
    </xf>
    <xf numFmtId="0" fontId="56" fillId="0" borderId="4" xfId="0" applyFont="1" applyFill="1" applyBorder="1" applyAlignment="1">
      <alignment wrapText="1"/>
    </xf>
    <xf numFmtId="0" fontId="56" fillId="0" borderId="1" xfId="0" applyFont="1" applyFill="1" applyBorder="1" applyAlignment="1">
      <alignment horizontal="center" vertical="center" wrapText="1"/>
    </xf>
    <xf numFmtId="0" fontId="56" fillId="0" borderId="0" xfId="0" applyFont="1" applyFill="1" applyAlignment="1">
      <alignment vertical="center" wrapText="1"/>
    </xf>
    <xf numFmtId="0" fontId="56" fillId="0" borderId="1" xfId="0" applyFont="1" applyFill="1" applyBorder="1" applyAlignment="1">
      <alignment horizontal="center" vertical="center"/>
    </xf>
    <xf numFmtId="17" fontId="56" fillId="0" borderId="1" xfId="0" applyNumberFormat="1" applyFont="1" applyFill="1" applyBorder="1" applyAlignment="1">
      <alignment horizontal="center" vertical="center" wrapText="1"/>
    </xf>
    <xf numFmtId="4" fontId="56" fillId="0" borderId="1" xfId="0" applyNumberFormat="1" applyFont="1" applyFill="1" applyBorder="1" applyAlignment="1">
      <alignment horizontal="center" vertical="center" wrapText="1"/>
    </xf>
    <xf numFmtId="2" fontId="56" fillId="0" borderId="1" xfId="0" applyNumberFormat="1" applyFont="1" applyFill="1" applyBorder="1" applyAlignment="1">
      <alignment horizontal="center" vertical="center"/>
    </xf>
    <xf numFmtId="0" fontId="0" fillId="7" borderId="2" xfId="0" applyFill="1" applyBorder="1" applyAlignment="1">
      <alignment horizont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2" fontId="4" fillId="0" borderId="1" xfId="0" applyNumberFormat="1" applyFont="1" applyBorder="1" applyAlignment="1">
      <alignment horizontal="center" vertical="center"/>
    </xf>
    <xf numFmtId="2" fontId="4" fillId="0" borderId="5"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5" xfId="0" applyNumberFormat="1"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2" fontId="0" fillId="0" borderId="1" xfId="0" applyNumberFormat="1" applyBorder="1" applyAlignment="1">
      <alignment horizontal="center" vertical="center" wrapText="1"/>
    </xf>
    <xf numFmtId="2" fontId="0" fillId="0" borderId="5" xfId="0" applyNumberFormat="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7" xfId="0" applyFon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2" xfId="0" applyBorder="1" applyAlignment="1">
      <alignment horizontal="center" vertical="center"/>
    </xf>
    <xf numFmtId="2" fontId="0" fillId="0" borderId="1" xfId="0" applyNumberFormat="1" applyBorder="1" applyAlignment="1">
      <alignment horizontal="center" vertical="center"/>
    </xf>
    <xf numFmtId="2" fontId="0" fillId="0" borderId="5" xfId="0" applyNumberFormat="1"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4" fillId="3" borderId="7" xfId="0" applyFont="1" applyFill="1" applyBorder="1" applyAlignment="1">
      <alignment horizontal="center" vertical="center"/>
    </xf>
    <xf numFmtId="0" fontId="0" fillId="4" borderId="2" xfId="0" applyFill="1" applyBorder="1" applyAlignment="1">
      <alignment horizontal="center"/>
    </xf>
    <xf numFmtId="2" fontId="0" fillId="0" borderId="7" xfId="0" applyNumberFormat="1" applyBorder="1" applyAlignment="1">
      <alignment horizontal="center" vertical="center"/>
    </xf>
    <xf numFmtId="2" fontId="0" fillId="3" borderId="1" xfId="0" applyNumberFormat="1" applyFill="1" applyBorder="1" applyAlignment="1">
      <alignment horizontal="center" vertical="center"/>
    </xf>
    <xf numFmtId="2" fontId="0" fillId="3" borderId="5" xfId="0" applyNumberFormat="1" applyFill="1" applyBorder="1" applyAlignment="1">
      <alignment horizontal="center" vertical="center"/>
    </xf>
    <xf numFmtId="0" fontId="1" fillId="0" borderId="0" xfId="0" applyFont="1"/>
    <xf numFmtId="0" fontId="21" fillId="4" borderId="1"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2" fillId="4" borderId="4" xfId="0" applyFont="1" applyFill="1" applyBorder="1" applyAlignment="1">
      <alignment horizontal="center"/>
    </xf>
    <xf numFmtId="4" fontId="21" fillId="4"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0" fillId="4" borderId="3" xfId="0" applyFill="1" applyBorder="1" applyAlignment="1">
      <alignment horizontal="center"/>
    </xf>
    <xf numFmtId="0" fontId="0" fillId="4" borderId="4" xfId="0" applyFill="1" applyBorder="1" applyAlignment="1">
      <alignment horizontal="center"/>
    </xf>
    <xf numFmtId="165" fontId="0" fillId="0" borderId="1" xfId="0" applyNumberFormat="1" applyBorder="1" applyAlignment="1">
      <alignment horizontal="center" vertical="center" wrapText="1"/>
    </xf>
    <xf numFmtId="165" fontId="0" fillId="0" borderId="5"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4" fillId="0" borderId="2" xfId="0" applyFont="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17" fontId="0" fillId="0" borderId="1" xfId="0" applyNumberFormat="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7" xfId="0" applyFont="1" applyFill="1" applyBorder="1"/>
    <xf numFmtId="0" fontId="4" fillId="0" borderId="5" xfId="0" applyFont="1" applyFill="1" applyBorder="1"/>
    <xf numFmtId="0" fontId="0" fillId="0" borderId="5" xfId="0" applyBorder="1"/>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Fill="1" applyBorder="1" applyAlignment="1">
      <alignment horizontal="center" vertical="center"/>
    </xf>
    <xf numFmtId="0" fontId="0" fillId="0" borderId="2" xfId="0" applyBorder="1" applyAlignment="1">
      <alignment horizontal="center" vertical="center" wrapText="1"/>
    </xf>
    <xf numFmtId="0" fontId="0" fillId="0" borderId="2" xfId="0" applyBorder="1"/>
    <xf numFmtId="0" fontId="4" fillId="0" borderId="2" xfId="0" applyFont="1" applyBorder="1" applyAlignment="1">
      <alignment horizontal="center" vertical="center" wrapText="1"/>
    </xf>
    <xf numFmtId="4" fontId="0" fillId="0" borderId="2" xfId="0" applyNumberFormat="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xf numFmtId="0" fontId="27" fillId="2" borderId="1"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3" fillId="0" borderId="4" xfId="0" applyFont="1" applyBorder="1" applyAlignment="1">
      <alignment horizontal="center"/>
    </xf>
    <xf numFmtId="0" fontId="27" fillId="2" borderId="1"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5" xfId="0" applyFont="1" applyFill="1" applyBorder="1" applyAlignment="1">
      <alignment horizontal="center" vertical="center"/>
    </xf>
    <xf numFmtId="0" fontId="0" fillId="0" borderId="10" xfId="0" applyBorder="1" applyAlignment="1">
      <alignment horizontal="right"/>
    </xf>
    <xf numFmtId="4" fontId="27" fillId="2" borderId="2" xfId="0" applyNumberFormat="1"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5" xfId="0" applyFont="1" applyFill="1" applyBorder="1" applyAlignment="1">
      <alignment horizontal="center" vertical="center"/>
    </xf>
    <xf numFmtId="49" fontId="37" fillId="0" borderId="1" xfId="0" applyNumberFormat="1" applyFont="1" applyFill="1" applyBorder="1" applyAlignment="1">
      <alignment horizontal="center" vertical="center"/>
    </xf>
    <xf numFmtId="49" fontId="37" fillId="0" borderId="5" xfId="0" applyNumberFormat="1" applyFont="1" applyFill="1" applyBorder="1" applyAlignment="1">
      <alignment horizontal="center" vertical="center"/>
    </xf>
    <xf numFmtId="0" fontId="37" fillId="0" borderId="1" xfId="0" applyNumberFormat="1" applyFont="1" applyFill="1" applyBorder="1" applyAlignment="1">
      <alignment horizontal="center" vertical="center"/>
    </xf>
    <xf numFmtId="0" fontId="37" fillId="0" borderId="5" xfId="0" applyNumberFormat="1" applyFont="1" applyFill="1" applyBorder="1" applyAlignment="1">
      <alignment horizontal="center" vertical="center"/>
    </xf>
    <xf numFmtId="0" fontId="37" fillId="0" borderId="1"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5" xfId="0" applyFont="1" applyFill="1" applyBorder="1" applyAlignment="1">
      <alignment horizontal="center" vertical="center" wrapText="1"/>
    </xf>
    <xf numFmtId="17" fontId="37" fillId="0" borderId="1" xfId="0" applyNumberFormat="1" applyFont="1" applyFill="1" applyBorder="1" applyAlignment="1">
      <alignment horizontal="center" vertical="center" wrapText="1"/>
    </xf>
    <xf numFmtId="17" fontId="37" fillId="0" borderId="5" xfId="0" applyNumberFormat="1" applyFont="1" applyFill="1" applyBorder="1" applyAlignment="1">
      <alignment horizontal="center" vertical="center" wrapText="1"/>
    </xf>
    <xf numFmtId="4" fontId="37" fillId="0" borderId="1" xfId="0" applyNumberFormat="1" applyFont="1" applyFill="1" applyBorder="1" applyAlignment="1">
      <alignment horizontal="center" vertical="center"/>
    </xf>
    <xf numFmtId="4" fontId="37" fillId="0" borderId="5" xfId="0" applyNumberFormat="1" applyFont="1" applyFill="1" applyBorder="1" applyAlignment="1">
      <alignment horizontal="center" vertical="center"/>
    </xf>
    <xf numFmtId="0" fontId="37" fillId="0" borderId="7" xfId="0" applyFont="1" applyFill="1" applyBorder="1" applyAlignment="1">
      <alignment horizontal="center" vertical="center" wrapText="1"/>
    </xf>
    <xf numFmtId="0" fontId="37" fillId="0" borderId="7" xfId="0" applyFont="1" applyFill="1" applyBorder="1" applyAlignment="1">
      <alignment horizontal="left" vertical="center" wrapText="1"/>
    </xf>
    <xf numFmtId="4" fontId="37" fillId="0" borderId="1" xfId="0" applyNumberFormat="1" applyFont="1" applyFill="1" applyBorder="1" applyAlignment="1">
      <alignment horizontal="center" vertical="center" wrapText="1"/>
    </xf>
    <xf numFmtId="4" fontId="37" fillId="0" borderId="7" xfId="0" applyNumberFormat="1" applyFont="1" applyFill="1" applyBorder="1" applyAlignment="1">
      <alignment horizontal="center" vertical="center" wrapText="1"/>
    </xf>
    <xf numFmtId="4" fontId="37" fillId="0" borderId="5" xfId="0" applyNumberFormat="1" applyFont="1" applyFill="1" applyBorder="1" applyAlignment="1">
      <alignment horizontal="center" vertical="center" wrapText="1"/>
    </xf>
    <xf numFmtId="0" fontId="37" fillId="0" borderId="2" xfId="0" applyFont="1" applyFill="1" applyBorder="1" applyAlignment="1">
      <alignment horizontal="center" vertical="center"/>
    </xf>
    <xf numFmtId="0" fontId="37" fillId="0" borderId="1" xfId="0" applyFont="1" applyFill="1" applyBorder="1" applyAlignment="1">
      <alignment horizontal="left" vertical="center"/>
    </xf>
    <xf numFmtId="0" fontId="37" fillId="0" borderId="5" xfId="0" applyFont="1" applyFill="1" applyBorder="1" applyAlignment="1">
      <alignment horizontal="left" vertical="center"/>
    </xf>
    <xf numFmtId="0" fontId="0" fillId="8" borderId="2" xfId="0" applyFill="1" applyBorder="1" applyAlignment="1">
      <alignment horizontal="center" vertical="center"/>
    </xf>
    <xf numFmtId="0" fontId="0" fillId="8" borderId="2" xfId="0" applyFill="1" applyBorder="1" applyAlignment="1">
      <alignment horizontal="center" vertical="center" wrapText="1"/>
    </xf>
    <xf numFmtId="4" fontId="0" fillId="8" borderId="2" xfId="0" applyNumberFormat="1" applyFill="1" applyBorder="1" applyAlignment="1">
      <alignment horizontal="center" vertical="center" wrapText="1"/>
    </xf>
    <xf numFmtId="4" fontId="4" fillId="0" borderId="2" xfId="0" applyNumberFormat="1" applyFont="1" applyFill="1" applyBorder="1" applyAlignment="1">
      <alignment horizontal="center" vertical="center"/>
    </xf>
    <xf numFmtId="4" fontId="4" fillId="0" borderId="15"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4" fontId="4" fillId="0" borderId="1"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0" fontId="4" fillId="0" borderId="12" xfId="0" applyFont="1" applyFill="1" applyBorder="1" applyAlignment="1">
      <alignment horizontal="center" vertical="center"/>
    </xf>
    <xf numFmtId="17" fontId="4" fillId="0" borderId="1" xfId="0" applyNumberFormat="1" applyFont="1" applyFill="1" applyBorder="1" applyAlignment="1">
      <alignment horizontal="center" vertical="center" wrapText="1"/>
    </xf>
    <xf numFmtId="17" fontId="4" fillId="0" borderId="7" xfId="0" applyNumberFormat="1" applyFont="1" applyFill="1" applyBorder="1" applyAlignment="1">
      <alignment horizontal="center" vertical="center" wrapText="1"/>
    </xf>
    <xf numFmtId="17" fontId="4"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2" xfId="0" applyFont="1" applyFill="1" applyBorder="1" applyAlignment="1">
      <alignment vertical="center"/>
    </xf>
    <xf numFmtId="17" fontId="4" fillId="0"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49" fillId="2" borderId="2" xfId="0" applyFont="1" applyFill="1" applyBorder="1" applyAlignment="1">
      <alignment horizontal="center" vertical="center"/>
    </xf>
    <xf numFmtId="0" fontId="49" fillId="2" borderId="2"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47" fillId="0" borderId="2" xfId="0" applyFont="1" applyBorder="1" applyAlignment="1">
      <alignment horizontal="center" vertical="center"/>
    </xf>
    <xf numFmtId="4" fontId="49" fillId="2" borderId="2" xfId="0" applyNumberFormat="1"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4" fontId="36" fillId="2" borderId="3" xfId="0" applyNumberFormat="1" applyFont="1" applyFill="1" applyBorder="1" applyAlignment="1">
      <alignment horizontal="center" vertical="center" wrapText="1"/>
    </xf>
    <xf numFmtId="4" fontId="36" fillId="2" borderId="4" xfId="0" applyNumberFormat="1" applyFont="1" applyFill="1" applyBorder="1" applyAlignment="1">
      <alignment horizontal="center" vertical="center" wrapText="1"/>
    </xf>
    <xf numFmtId="0" fontId="36" fillId="2" borderId="1"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 fillId="0" borderId="7"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2" xfId="10" applyFont="1" applyFill="1" applyBorder="1" applyAlignment="1">
      <alignment horizontal="center" vertical="center" wrapText="1"/>
    </xf>
    <xf numFmtId="0" fontId="4" fillId="0" borderId="2" xfId="9" applyFont="1" applyFill="1" applyBorder="1" applyAlignment="1">
      <alignment horizontal="center" vertical="center" wrapText="1"/>
    </xf>
    <xf numFmtId="43" fontId="4" fillId="0" borderId="2" xfId="8" applyFont="1" applyFill="1" applyBorder="1" applyAlignment="1">
      <alignment horizontal="center" vertical="center"/>
    </xf>
    <xf numFmtId="43" fontId="4" fillId="0" borderId="2" xfId="8" applyFont="1" applyFill="1" applyBorder="1" applyAlignment="1">
      <alignment vertical="center" wrapText="1"/>
    </xf>
    <xf numFmtId="43" fontId="4" fillId="0" borderId="2" xfId="8" applyFont="1" applyFill="1" applyBorder="1" applyAlignment="1">
      <alignment horizontal="right" vertical="center" wrapText="1"/>
    </xf>
    <xf numFmtId="4" fontId="46" fillId="0" borderId="2" xfId="0" applyNumberFormat="1" applyFont="1" applyFill="1" applyBorder="1" applyAlignment="1">
      <alignment horizontal="center" vertical="center"/>
    </xf>
    <xf numFmtId="16" fontId="4" fillId="0" borderId="2" xfId="0" quotePrefix="1" applyNumberFormat="1" applyFont="1" applyFill="1" applyBorder="1" applyAlignment="1">
      <alignment horizontal="center" vertical="center"/>
    </xf>
    <xf numFmtId="16" fontId="4" fillId="0" borderId="2" xfId="0" applyNumberFormat="1" applyFont="1" applyFill="1" applyBorder="1" applyAlignment="1">
      <alignment horizontal="center" vertical="center"/>
    </xf>
    <xf numFmtId="0" fontId="4" fillId="0" borderId="2" xfId="0" applyFont="1" applyFill="1" applyBorder="1" applyAlignment="1">
      <alignment horizontal="center"/>
    </xf>
    <xf numFmtId="49" fontId="4" fillId="0" borderId="2"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40" fillId="0" borderId="13" xfId="0" applyFont="1" applyBorder="1" applyAlignment="1">
      <alignment horizontal="center" vertical="center" wrapText="1"/>
    </xf>
    <xf numFmtId="0" fontId="44" fillId="0" borderId="0" xfId="0" applyFont="1" applyAlignment="1">
      <alignment horizontal="center" vertical="center" wrapText="1"/>
    </xf>
    <xf numFmtId="0" fontId="0" fillId="4" borderId="2" xfId="0" applyFont="1" applyFill="1" applyBorder="1" applyAlignment="1">
      <alignment horizontal="center" vertical="center"/>
    </xf>
    <xf numFmtId="4" fontId="8" fillId="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4" fillId="0" borderId="1" xfId="10" applyFont="1" applyFill="1" applyBorder="1" applyAlignment="1">
      <alignment horizontal="center" vertical="center" wrapText="1"/>
    </xf>
    <xf numFmtId="0" fontId="4" fillId="0" borderId="7" xfId="10" applyFont="1" applyFill="1" applyBorder="1" applyAlignment="1">
      <alignment horizontal="center" vertical="center" wrapText="1"/>
    </xf>
    <xf numFmtId="0" fontId="4" fillId="0" borderId="5" xfId="10"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4" fontId="4" fillId="0" borderId="7" xfId="5"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7" fontId="4" fillId="0" borderId="2" xfId="0" applyNumberFormat="1" applyFont="1" applyFill="1" applyBorder="1" applyAlignment="1">
      <alignment horizontal="center" vertical="center"/>
    </xf>
    <xf numFmtId="0" fontId="4" fillId="0" borderId="2" xfId="0" applyFont="1" applyFill="1" applyBorder="1" applyAlignment="1">
      <alignment horizontal="center" wrapText="1"/>
    </xf>
    <xf numFmtId="4" fontId="4" fillId="0" borderId="2" xfId="0" applyNumberFormat="1" applyFont="1" applyFill="1" applyBorder="1" applyAlignment="1">
      <alignment horizontal="center"/>
    </xf>
    <xf numFmtId="171" fontId="4" fillId="0" borderId="2" xfId="0" applyNumberFormat="1"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2" borderId="2" xfId="0" applyFont="1" applyFill="1" applyBorder="1" applyAlignment="1">
      <alignment horizontal="center" vertical="center"/>
    </xf>
    <xf numFmtId="0" fontId="54" fillId="11" borderId="2" xfId="0" applyFont="1" applyFill="1" applyBorder="1" applyAlignment="1">
      <alignment horizontal="center" vertical="center" wrapText="1"/>
    </xf>
    <xf numFmtId="4" fontId="53" fillId="2" borderId="2" xfId="0" applyNumberFormat="1" applyFont="1" applyFill="1" applyBorder="1" applyAlignment="1">
      <alignment horizontal="center" vertical="center" wrapText="1"/>
    </xf>
    <xf numFmtId="0" fontId="52" fillId="2" borderId="2" xfId="0" applyFont="1" applyFill="1" applyBorder="1" applyAlignment="1">
      <alignment horizontal="center" vertical="center"/>
    </xf>
    <xf numFmtId="0" fontId="0" fillId="4" borderId="2" xfId="0" applyFill="1" applyBorder="1" applyAlignment="1">
      <alignment horizontal="center" vertical="center"/>
    </xf>
    <xf numFmtId="0" fontId="7" fillId="0" borderId="1" xfId="0" applyFont="1" applyFill="1" applyBorder="1" applyAlignment="1">
      <alignment vertical="center" wrapText="1"/>
    </xf>
    <xf numFmtId="0" fontId="7" fillId="0" borderId="7" xfId="0" applyFont="1" applyFill="1" applyBorder="1" applyAlignment="1">
      <alignment vertical="center" wrapText="1"/>
    </xf>
    <xf numFmtId="0" fontId="7" fillId="0" borderId="5" xfId="0" applyFont="1" applyFill="1" applyBorder="1" applyAlignment="1">
      <alignment vertical="center" wrapText="1"/>
    </xf>
    <xf numFmtId="0" fontId="7" fillId="0" borderId="2" xfId="0" applyFont="1" applyFill="1" applyBorder="1" applyAlignment="1">
      <alignment horizontal="left" vertical="top" wrapText="1"/>
    </xf>
    <xf numFmtId="4" fontId="7" fillId="0" borderId="24" xfId="0" applyNumberFormat="1" applyFont="1" applyFill="1" applyBorder="1" applyAlignment="1">
      <alignment horizontal="center" vertical="center" wrapText="1" readingOrder="1"/>
    </xf>
    <xf numFmtId="4" fontId="7" fillId="0" borderId="7" xfId="0" applyNumberFormat="1" applyFont="1" applyFill="1" applyBorder="1" applyAlignment="1">
      <alignment horizontal="center" vertical="center" wrapText="1" readingOrder="1"/>
    </xf>
    <xf numFmtId="4" fontId="7" fillId="0" borderId="5" xfId="0" applyNumberFormat="1" applyFont="1" applyFill="1" applyBorder="1" applyAlignment="1">
      <alignment horizontal="center" vertical="center" wrapText="1" readingOrder="1"/>
    </xf>
    <xf numFmtId="1" fontId="7" fillId="0" borderId="16" xfId="0" applyNumberFormat="1" applyFont="1" applyFill="1" applyBorder="1" applyAlignment="1">
      <alignment horizontal="center" vertical="center"/>
    </xf>
    <xf numFmtId="0" fontId="7" fillId="0" borderId="19" xfId="0" applyFont="1" applyFill="1" applyBorder="1"/>
    <xf numFmtId="1" fontId="7" fillId="0" borderId="16" xfId="0" applyNumberFormat="1" applyFont="1" applyFill="1" applyBorder="1" applyAlignment="1">
      <alignment horizontal="center" vertical="center" wrapText="1"/>
    </xf>
    <xf numFmtId="1" fontId="7" fillId="0" borderId="16" xfId="0" applyNumberFormat="1" applyFont="1" applyFill="1" applyBorder="1" applyAlignment="1">
      <alignment horizontal="left" vertical="top" wrapText="1"/>
    </xf>
    <xf numFmtId="0" fontId="7" fillId="0" borderId="19" xfId="0" applyFont="1" applyFill="1" applyBorder="1" applyAlignment="1">
      <alignment horizontal="left" vertical="top"/>
    </xf>
    <xf numFmtId="0" fontId="7" fillId="0" borderId="16" xfId="0"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6" xfId="0" applyFont="1" applyFill="1" applyBorder="1"/>
    <xf numFmtId="4" fontId="7" fillId="0" borderId="16" xfId="0" applyNumberFormat="1" applyFont="1" applyFill="1" applyBorder="1" applyAlignment="1">
      <alignment horizontal="center" vertical="center"/>
    </xf>
    <xf numFmtId="0" fontId="7" fillId="0" borderId="21" xfId="0" applyFont="1" applyFill="1" applyBorder="1"/>
    <xf numFmtId="0" fontId="7" fillId="0" borderId="21" xfId="0" applyFont="1" applyFill="1" applyBorder="1" applyAlignment="1">
      <alignment horizontal="center"/>
    </xf>
    <xf numFmtId="0" fontId="7" fillId="0" borderId="19" xfId="0" applyFont="1" applyFill="1" applyBorder="1" applyAlignment="1">
      <alignment horizontal="center"/>
    </xf>
    <xf numFmtId="0" fontId="7" fillId="0" borderId="16" xfId="0" applyFont="1" applyFill="1" applyBorder="1" applyAlignment="1">
      <alignment horizontal="left" vertical="top" wrapText="1"/>
    </xf>
    <xf numFmtId="0" fontId="7" fillId="0" borderId="21" xfId="0" applyFont="1" applyFill="1" applyBorder="1" applyAlignment="1">
      <alignment horizontal="left" vertical="top"/>
    </xf>
    <xf numFmtId="0" fontId="7" fillId="0" borderId="16" xfId="0" applyFont="1" applyFill="1" applyBorder="1" applyAlignment="1">
      <alignment horizontal="left" vertical="center"/>
    </xf>
    <xf numFmtId="0" fontId="9" fillId="12" borderId="16" xfId="0" applyFont="1" applyFill="1" applyBorder="1" applyAlignment="1">
      <alignment horizontal="center" vertical="center"/>
    </xf>
    <xf numFmtId="0" fontId="7" fillId="0" borderId="19" xfId="0" applyFont="1" applyBorder="1"/>
    <xf numFmtId="0" fontId="9" fillId="12" borderId="16" xfId="0" applyFont="1" applyFill="1" applyBorder="1" applyAlignment="1">
      <alignment horizontal="center" vertical="center" wrapText="1"/>
    </xf>
    <xf numFmtId="0" fontId="7" fillId="0" borderId="19" xfId="0" applyFont="1" applyBorder="1" applyAlignment="1">
      <alignment wrapText="1"/>
    </xf>
    <xf numFmtId="0" fontId="9" fillId="12" borderId="17" xfId="0" applyFont="1" applyFill="1" applyBorder="1" applyAlignment="1">
      <alignment horizontal="center" vertical="center" wrapText="1"/>
    </xf>
    <xf numFmtId="0" fontId="7" fillId="0" borderId="18" xfId="0" applyFont="1" applyBorder="1"/>
    <xf numFmtId="4" fontId="9" fillId="12" borderId="17"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4" fillId="0" borderId="5"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0" fontId="2" fillId="2" borderId="2" xfId="0" applyFont="1" applyFill="1" applyBorder="1" applyAlignment="1">
      <alignment horizontal="center" vertical="center"/>
    </xf>
    <xf numFmtId="0" fontId="0" fillId="0" borderId="2" xfId="0" applyBorder="1" applyAlignment="1">
      <alignment horizontal="center"/>
    </xf>
    <xf numFmtId="0" fontId="64" fillId="2" borderId="1" xfId="0" applyFont="1" applyFill="1" applyBorder="1" applyAlignment="1">
      <alignment horizontal="center" vertical="center"/>
    </xf>
    <xf numFmtId="0" fontId="64" fillId="2" borderId="5" xfId="0" applyFont="1" applyFill="1" applyBorder="1" applyAlignment="1">
      <alignment horizontal="center" vertical="center"/>
    </xf>
    <xf numFmtId="0" fontId="64" fillId="2" borderId="2" xfId="0" applyFont="1" applyFill="1" applyBorder="1" applyAlignment="1">
      <alignment horizontal="center" vertical="center" wrapText="1"/>
    </xf>
    <xf numFmtId="0" fontId="64" fillId="2" borderId="3" xfId="0" applyFont="1" applyFill="1" applyBorder="1" applyAlignment="1">
      <alignment horizontal="center" vertical="center" wrapText="1"/>
    </xf>
    <xf numFmtId="0" fontId="8" fillId="0" borderId="4" xfId="0" applyFont="1" applyBorder="1" applyAlignment="1">
      <alignment horizontal="center"/>
    </xf>
    <xf numFmtId="4" fontId="64" fillId="2" borderId="2" xfId="0" applyNumberFormat="1" applyFont="1" applyFill="1" applyBorder="1" applyAlignment="1">
      <alignment horizontal="center" vertical="center" wrapText="1"/>
    </xf>
    <xf numFmtId="0" fontId="64" fillId="2" borderId="1" xfId="0" applyFont="1" applyFill="1" applyBorder="1" applyAlignment="1">
      <alignment horizontal="center" vertical="center" wrapText="1"/>
    </xf>
    <xf numFmtId="0" fontId="64" fillId="2" borderId="5" xfId="0"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5" xfId="3" applyFont="1" applyFill="1" applyBorder="1" applyAlignment="1">
      <alignment horizontal="center" vertical="center" wrapText="1"/>
    </xf>
    <xf numFmtId="172" fontId="60" fillId="0" borderId="20" xfId="0" applyNumberFormat="1" applyFont="1" applyFill="1" applyBorder="1" applyAlignment="1">
      <alignment horizontal="center" vertical="center"/>
    </xf>
    <xf numFmtId="0" fontId="4" fillId="0" borderId="20" xfId="0" applyFont="1" applyFill="1" applyBorder="1"/>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172" fontId="4" fillId="0" borderId="20" xfId="0" applyNumberFormat="1" applyFont="1" applyFill="1" applyBorder="1" applyAlignment="1">
      <alignment horizontal="center" vertical="center" wrapText="1"/>
    </xf>
    <xf numFmtId="172" fontId="4" fillId="0" borderId="20" xfId="0" applyNumberFormat="1" applyFont="1" applyFill="1" applyBorder="1" applyAlignment="1">
      <alignment horizontal="center" vertical="center"/>
    </xf>
    <xf numFmtId="167" fontId="4" fillId="0" borderId="20" xfId="0" applyNumberFormat="1" applyFont="1" applyFill="1" applyBorder="1" applyAlignment="1">
      <alignment horizontal="center" vertical="center" wrapText="1"/>
    </xf>
    <xf numFmtId="0" fontId="0" fillId="12" borderId="20" xfId="0" applyFill="1" applyBorder="1" applyAlignment="1">
      <alignment horizontal="center" vertical="center"/>
    </xf>
    <xf numFmtId="0" fontId="0" fillId="12" borderId="20" xfId="0" applyFill="1" applyBorder="1" applyAlignment="1">
      <alignment horizontal="center" vertical="center" wrapText="1"/>
    </xf>
    <xf numFmtId="172" fontId="0" fillId="12" borderId="20" xfId="0" applyNumberFormat="1" applyFill="1" applyBorder="1" applyAlignment="1">
      <alignment horizontal="center" vertical="center" wrapText="1"/>
    </xf>
    <xf numFmtId="0" fontId="66" fillId="2" borderId="1" xfId="0" applyFont="1" applyFill="1" applyBorder="1" applyAlignment="1">
      <alignment horizontal="center" vertical="center" wrapText="1"/>
    </xf>
    <xf numFmtId="0" fontId="66" fillId="2" borderId="5" xfId="0" applyFont="1" applyFill="1" applyBorder="1" applyAlignment="1">
      <alignment horizontal="center" vertical="center" wrapText="1"/>
    </xf>
    <xf numFmtId="0" fontId="66" fillId="2" borderId="1" xfId="0" applyFont="1" applyFill="1" applyBorder="1" applyAlignment="1">
      <alignment horizontal="center" vertical="center"/>
    </xf>
    <xf numFmtId="0" fontId="66" fillId="2" borderId="5" xfId="0" applyFont="1" applyFill="1" applyBorder="1" applyAlignment="1">
      <alignment horizontal="center" vertical="center"/>
    </xf>
    <xf numFmtId="0" fontId="66" fillId="2" borderId="2"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48" fillId="0" borderId="4" xfId="0" applyFont="1" applyBorder="1" applyAlignment="1">
      <alignment horizontal="center"/>
    </xf>
    <xf numFmtId="4" fontId="66" fillId="2" borderId="2" xfId="0" applyNumberFormat="1" applyFont="1" applyFill="1" applyBorder="1" applyAlignment="1">
      <alignment horizontal="center" vertical="center" wrapText="1"/>
    </xf>
    <xf numFmtId="0" fontId="57" fillId="0" borderId="2" xfId="0" applyFont="1" applyFill="1" applyBorder="1" applyAlignment="1">
      <alignment horizontal="center" vertical="center" wrapText="1"/>
    </xf>
    <xf numFmtId="0" fontId="56" fillId="0" borderId="2" xfId="10" applyFont="1" applyFill="1" applyBorder="1" applyAlignment="1">
      <alignment horizontal="center" vertical="center" wrapText="1"/>
    </xf>
    <xf numFmtId="0" fontId="56" fillId="0" borderId="2" xfId="0" applyFont="1" applyFill="1" applyBorder="1" applyAlignment="1">
      <alignment horizontal="center" vertical="center" wrapText="1"/>
    </xf>
    <xf numFmtId="4" fontId="56" fillId="0" borderId="2" xfId="0" applyNumberFormat="1" applyFont="1" applyFill="1" applyBorder="1" applyAlignment="1">
      <alignment horizontal="center" vertical="center" wrapText="1"/>
    </xf>
    <xf numFmtId="0" fontId="55" fillId="0" borderId="2" xfId="0" applyFont="1" applyFill="1" applyBorder="1" applyAlignment="1">
      <alignment horizontal="center" vertical="center"/>
    </xf>
    <xf numFmtId="0" fontId="56" fillId="0" borderId="2" xfId="0" applyFont="1" applyFill="1" applyBorder="1" applyAlignment="1">
      <alignment horizontal="center" vertical="center"/>
    </xf>
    <xf numFmtId="0" fontId="55" fillId="0" borderId="2" xfId="0" applyFont="1" applyFill="1" applyBorder="1" applyAlignment="1">
      <alignment horizontal="center" vertical="center" wrapText="1"/>
    </xf>
    <xf numFmtId="4" fontId="57" fillId="0"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0" fontId="5" fillId="0" borderId="0" xfId="0" applyFont="1" applyAlignment="1">
      <alignment horizontal="left" vertical="top"/>
    </xf>
    <xf numFmtId="0" fontId="0" fillId="0" borderId="4" xfId="0"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4" fontId="12" fillId="0" borderId="1" xfId="0" applyNumberFormat="1" applyFont="1" applyFill="1" applyBorder="1" applyAlignment="1">
      <alignment horizontal="center" vertical="center"/>
    </xf>
    <xf numFmtId="4" fontId="12" fillId="0" borderId="5"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2" fontId="12" fillId="0" borderId="5"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64" fillId="2" borderId="2" xfId="0" applyFont="1" applyFill="1" applyBorder="1" applyAlignment="1">
      <alignment horizontal="center" vertical="center"/>
    </xf>
    <xf numFmtId="0" fontId="8" fillId="0" borderId="2" xfId="0" applyFont="1" applyBorder="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6" fontId="4" fillId="0" borderId="1" xfId="2" applyFont="1" applyFill="1" applyBorder="1" applyAlignment="1">
      <alignment horizontal="center" vertical="center" wrapText="1"/>
    </xf>
    <xf numFmtId="166" fontId="4" fillId="0" borderId="7" xfId="2" applyFont="1" applyFill="1" applyBorder="1" applyAlignment="1">
      <alignment horizontal="center" vertical="center" wrapText="1"/>
    </xf>
    <xf numFmtId="166" fontId="4" fillId="0" borderId="5" xfId="2" applyFont="1" applyFill="1" applyBorder="1" applyAlignment="1">
      <alignment horizontal="center" vertical="center" wrapText="1"/>
    </xf>
    <xf numFmtId="0" fontId="5" fillId="0" borderId="7" xfId="0"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5" xfId="0" applyFont="1" applyFill="1" applyBorder="1" applyAlignment="1">
      <alignment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17" fontId="4" fillId="0" borderId="1" xfId="0" applyNumberFormat="1" applyFont="1" applyFill="1" applyBorder="1" applyAlignment="1">
      <alignment horizontal="center" vertical="center"/>
    </xf>
    <xf numFmtId="17" fontId="4" fillId="0" borderId="7"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0" fontId="4" fillId="0" borderId="5" xfId="0" applyFont="1" applyFill="1" applyBorder="1" applyAlignment="1">
      <alignment horizontal="left" vertical="center"/>
    </xf>
    <xf numFmtId="0" fontId="56" fillId="0" borderId="1"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0" borderId="5" xfId="0" applyFont="1" applyFill="1" applyBorder="1" applyAlignment="1">
      <alignment horizontal="center" vertical="center" wrapText="1"/>
    </xf>
    <xf numFmtId="4" fontId="56" fillId="0" borderId="1" xfId="0" applyNumberFormat="1" applyFont="1" applyFill="1" applyBorder="1" applyAlignment="1">
      <alignment horizontal="center" vertical="center" wrapText="1"/>
    </xf>
    <xf numFmtId="4" fontId="56" fillId="0" borderId="7" xfId="0" applyNumberFormat="1" applyFont="1" applyFill="1" applyBorder="1" applyAlignment="1">
      <alignment horizontal="center" vertical="center" wrapText="1"/>
    </xf>
    <xf numFmtId="4" fontId="56" fillId="0" borderId="5" xfId="0" applyNumberFormat="1" applyFont="1" applyFill="1" applyBorder="1" applyAlignment="1">
      <alignment horizontal="center" vertical="center" wrapText="1"/>
    </xf>
    <xf numFmtId="0" fontId="56" fillId="0" borderId="1"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5" xfId="0" applyFont="1" applyFill="1" applyBorder="1" applyAlignment="1">
      <alignment horizontal="center" vertical="center"/>
    </xf>
    <xf numFmtId="0" fontId="56" fillId="0" borderId="1" xfId="0" applyFont="1" applyFill="1" applyBorder="1" applyAlignment="1">
      <alignment horizontal="left" vertical="center" wrapText="1"/>
    </xf>
    <xf numFmtId="0" fontId="56" fillId="0" borderId="7" xfId="0" applyFont="1" applyFill="1" applyBorder="1" applyAlignment="1">
      <alignment horizontal="left" vertical="center" wrapText="1"/>
    </xf>
    <xf numFmtId="0" fontId="56" fillId="0" borderId="5" xfId="0" applyFont="1" applyFill="1" applyBorder="1" applyAlignment="1">
      <alignment horizontal="left" vertical="center" wrapText="1"/>
    </xf>
    <xf numFmtId="0" fontId="56" fillId="0" borderId="2" xfId="0" applyFont="1" applyFill="1" applyBorder="1" applyAlignment="1">
      <alignment horizontal="center" wrapText="1"/>
    </xf>
    <xf numFmtId="4" fontId="56" fillId="0" borderId="1" xfId="0" applyNumberFormat="1" applyFont="1" applyFill="1" applyBorder="1" applyAlignment="1">
      <alignment horizontal="center" vertical="center"/>
    </xf>
    <xf numFmtId="4" fontId="56" fillId="0" borderId="5" xfId="0" applyNumberFormat="1" applyFont="1" applyFill="1" applyBorder="1" applyAlignment="1">
      <alignment horizontal="center" vertical="center"/>
    </xf>
    <xf numFmtId="0" fontId="56" fillId="0" borderId="7" xfId="0" applyFont="1" applyFill="1" applyBorder="1" applyAlignment="1">
      <alignment horizontal="left" vertical="center"/>
    </xf>
    <xf numFmtId="0" fontId="56" fillId="0" borderId="5" xfId="0" applyFont="1" applyFill="1" applyBorder="1" applyAlignment="1">
      <alignment horizontal="left" vertical="center"/>
    </xf>
    <xf numFmtId="0" fontId="56" fillId="0" borderId="1" xfId="0" applyFont="1" applyFill="1" applyBorder="1" applyAlignment="1">
      <alignment horizontal="center"/>
    </xf>
    <xf numFmtId="0" fontId="56" fillId="0" borderId="7" xfId="0" applyFont="1" applyFill="1" applyBorder="1" applyAlignment="1">
      <alignment horizontal="center"/>
    </xf>
    <xf numFmtId="0" fontId="56" fillId="0" borderId="5" xfId="0" applyFont="1" applyFill="1" applyBorder="1" applyAlignment="1">
      <alignment horizontal="center"/>
    </xf>
    <xf numFmtId="4" fontId="56" fillId="0" borderId="7" xfId="0" applyNumberFormat="1" applyFont="1" applyFill="1" applyBorder="1" applyAlignment="1">
      <alignment horizontal="center" vertical="center"/>
    </xf>
    <xf numFmtId="0" fontId="57" fillId="0" borderId="1" xfId="0" applyFont="1" applyFill="1" applyBorder="1" applyAlignment="1">
      <alignment horizontal="center" vertical="center" wrapText="1"/>
    </xf>
    <xf numFmtId="0" fontId="57" fillId="0" borderId="7"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7" fillId="0" borderId="1" xfId="0" applyFont="1" applyFill="1" applyBorder="1" applyAlignment="1">
      <alignment horizontal="left" wrapText="1"/>
    </xf>
    <xf numFmtId="0" fontId="57" fillId="0" borderId="7" xfId="0" applyFont="1" applyFill="1" applyBorder="1" applyAlignment="1">
      <alignment horizontal="left" wrapText="1"/>
    </xf>
    <xf numFmtId="4" fontId="57" fillId="0" borderId="1" xfId="0" applyNumberFormat="1" applyFont="1" applyFill="1" applyBorder="1" applyAlignment="1">
      <alignment horizontal="center" vertical="center" wrapText="1"/>
    </xf>
    <xf numFmtId="4" fontId="57" fillId="0" borderId="7" xfId="0" applyNumberFormat="1" applyFont="1" applyFill="1" applyBorder="1" applyAlignment="1">
      <alignment horizontal="center" vertical="center" wrapText="1"/>
    </xf>
    <xf numFmtId="1" fontId="57" fillId="0" borderId="1" xfId="0" applyNumberFormat="1" applyFont="1" applyFill="1" applyBorder="1" applyAlignment="1">
      <alignment horizontal="center" vertical="center" wrapText="1"/>
    </xf>
    <xf numFmtId="1" fontId="57" fillId="0" borderId="7" xfId="0" applyNumberFormat="1"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9" xfId="0" applyFont="1" applyFill="1" applyBorder="1" applyAlignment="1">
      <alignment horizontal="center" vertical="center" wrapText="1"/>
    </xf>
    <xf numFmtId="4" fontId="57" fillId="0" borderId="5" xfId="0" applyNumberFormat="1" applyFont="1" applyFill="1" applyBorder="1" applyAlignment="1">
      <alignment horizontal="center" vertical="center" wrapText="1"/>
    </xf>
    <xf numFmtId="0" fontId="0" fillId="0" borderId="0" xfId="0"/>
    <xf numFmtId="0" fontId="71" fillId="0" borderId="7" xfId="0" applyFont="1" applyFill="1" applyBorder="1" applyAlignment="1">
      <alignment horizontal="center" vertical="center" wrapText="1"/>
    </xf>
    <xf numFmtId="0" fontId="71" fillId="0" borderId="5" xfId="0" applyFont="1" applyFill="1" applyBorder="1" applyAlignment="1">
      <alignment horizontal="center" vertical="center" wrapText="1"/>
    </xf>
    <xf numFmtId="17" fontId="56" fillId="0" borderId="1" xfId="0" applyNumberFormat="1" applyFont="1" applyFill="1" applyBorder="1" applyAlignment="1">
      <alignment horizontal="center" vertical="center" wrapText="1"/>
    </xf>
    <xf numFmtId="17" fontId="56" fillId="0" borderId="5" xfId="0" applyNumberFormat="1" applyFont="1" applyFill="1" applyBorder="1" applyAlignment="1">
      <alignment horizontal="center" vertical="center" wrapText="1"/>
    </xf>
  </cellXfs>
  <cellStyles count="12">
    <cellStyle name="Dobry" xfId="9" builtinId="26"/>
    <cellStyle name="Dziesiętny" xfId="8" builtinId="3"/>
    <cellStyle name="Excel Built-in Bad" xfId="4" xr:uid="{00000000-0005-0000-0000-000002000000}"/>
    <cellStyle name="Excel Built-in Normal" xfId="2" xr:uid="{00000000-0005-0000-0000-000003000000}"/>
    <cellStyle name="Normalny" xfId="0" builtinId="0"/>
    <cellStyle name="Normalny 2" xfId="3" xr:uid="{00000000-0005-0000-0000-000005000000}"/>
    <cellStyle name="Normalny 3" xfId="6" xr:uid="{00000000-0005-0000-0000-000006000000}"/>
    <cellStyle name="Normalny 6" xfId="11" xr:uid="{FE87F709-98DE-4018-865A-70DCA79BC075}"/>
    <cellStyle name="Walutowy" xfId="7" builtinId="4"/>
    <cellStyle name="Walutowy 2" xfId="1" xr:uid="{00000000-0005-0000-0000-000008000000}"/>
    <cellStyle name="Zły" xfId="10" builtinId="27"/>
    <cellStyle name="Zły 2" xfId="5"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7</xdr:col>
      <xdr:colOff>0</xdr:colOff>
      <xdr:row>20</xdr:row>
      <xdr:rowOff>285750</xdr:rowOff>
    </xdr:from>
    <xdr:to>
      <xdr:col>9</xdr:col>
      <xdr:colOff>13607</xdr:colOff>
      <xdr:row>20</xdr:row>
      <xdr:rowOff>285751</xdr:rowOff>
    </xdr:to>
    <xdr:cxnSp macro="">
      <xdr:nvCxnSpPr>
        <xdr:cNvPr id="2" name="Łącznik prosty 1">
          <a:extLst>
            <a:ext uri="{FF2B5EF4-FFF2-40B4-BE49-F238E27FC236}">
              <a16:creationId xmlns:a16="http://schemas.microsoft.com/office/drawing/2014/main" id="{25907B86-9AE2-4E69-BBEC-47A6CA546D39}"/>
            </a:ext>
          </a:extLst>
        </xdr:cNvPr>
        <xdr:cNvCxnSpPr/>
      </xdr:nvCxnSpPr>
      <xdr:spPr>
        <a:xfrm>
          <a:off x="9496425" y="29622750"/>
          <a:ext cx="209005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1254125</xdr:colOff>
      <xdr:row>21</xdr:row>
      <xdr:rowOff>349250</xdr:rowOff>
    </xdr:from>
    <xdr:to>
      <xdr:col>8</xdr:col>
      <xdr:colOff>680357</xdr:colOff>
      <xdr:row>21</xdr:row>
      <xdr:rowOff>349251</xdr:rowOff>
    </xdr:to>
    <xdr:cxnSp macro="">
      <xdr:nvCxnSpPr>
        <xdr:cNvPr id="3" name="Łącznik prosty 2">
          <a:extLst>
            <a:ext uri="{FF2B5EF4-FFF2-40B4-BE49-F238E27FC236}">
              <a16:creationId xmlns:a16="http://schemas.microsoft.com/office/drawing/2014/main" id="{FC9C698A-02CD-4D27-841B-7BA8CEAAD030}"/>
            </a:ext>
          </a:extLst>
        </xdr:cNvPr>
        <xdr:cNvCxnSpPr/>
      </xdr:nvCxnSpPr>
      <xdr:spPr>
        <a:xfrm>
          <a:off x="9464675" y="31267400"/>
          <a:ext cx="193130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41"/>
  <sheetViews>
    <sheetView tabSelected="1" workbookViewId="0">
      <selection activeCell="H17" sqref="H17"/>
    </sheetView>
  </sheetViews>
  <sheetFormatPr defaultRowHeight="15" x14ac:dyDescent="0.25"/>
  <cols>
    <col min="1" max="1" width="9.140625" style="1"/>
    <col min="2" max="2" width="37.42578125" style="1" customWidth="1"/>
    <col min="3" max="3" width="9.140625" style="1"/>
    <col min="4" max="4" width="14" style="1" customWidth="1"/>
    <col min="5" max="16384" width="9.140625" style="1"/>
  </cols>
  <sheetData>
    <row r="1" spans="2:7" x14ac:dyDescent="0.25">
      <c r="B1" s="396" t="s">
        <v>2079</v>
      </c>
      <c r="C1" s="395"/>
      <c r="D1" s="395"/>
      <c r="E1" s="395"/>
      <c r="F1" s="395"/>
      <c r="G1" s="395"/>
    </row>
    <row r="2" spans="2:7" x14ac:dyDescent="0.25">
      <c r="B2" s="1" t="s">
        <v>100</v>
      </c>
    </row>
    <row r="4" spans="2:7" x14ac:dyDescent="0.25">
      <c r="B4" s="581"/>
      <c r="C4" s="581" t="s">
        <v>605</v>
      </c>
      <c r="D4" s="581"/>
    </row>
    <row r="5" spans="2:7" x14ac:dyDescent="0.25">
      <c r="B5" s="581"/>
      <c r="C5" s="209" t="s">
        <v>81</v>
      </c>
      <c r="D5" s="86" t="s">
        <v>38</v>
      </c>
    </row>
    <row r="6" spans="2:7" x14ac:dyDescent="0.25">
      <c r="B6" s="87" t="s">
        <v>82</v>
      </c>
      <c r="C6" s="390">
        <v>6</v>
      </c>
      <c r="D6" s="391">
        <v>233000</v>
      </c>
    </row>
    <row r="7" spans="2:7" x14ac:dyDescent="0.25">
      <c r="B7" s="87" t="s">
        <v>83</v>
      </c>
      <c r="C7" s="390">
        <v>9</v>
      </c>
      <c r="D7" s="391">
        <v>290000</v>
      </c>
    </row>
    <row r="8" spans="2:7" x14ac:dyDescent="0.25">
      <c r="B8" s="87" t="s">
        <v>84</v>
      </c>
      <c r="C8" s="390">
        <v>9</v>
      </c>
      <c r="D8" s="391">
        <v>540000</v>
      </c>
    </row>
    <row r="9" spans="2:7" x14ac:dyDescent="0.25">
      <c r="B9" s="87" t="s">
        <v>85</v>
      </c>
      <c r="C9" s="390">
        <v>9</v>
      </c>
      <c r="D9" s="391">
        <v>210000</v>
      </c>
    </row>
    <row r="10" spans="2:7" x14ac:dyDescent="0.25">
      <c r="B10" s="87" t="s">
        <v>86</v>
      </c>
      <c r="C10" s="390">
        <v>4</v>
      </c>
      <c r="D10" s="391">
        <v>385000</v>
      </c>
    </row>
    <row r="11" spans="2:7" x14ac:dyDescent="0.25">
      <c r="B11" s="87" t="s">
        <v>87</v>
      </c>
      <c r="C11" s="390">
        <v>1</v>
      </c>
      <c r="D11" s="391">
        <v>40000</v>
      </c>
    </row>
    <row r="12" spans="2:7" x14ac:dyDescent="0.25">
      <c r="B12" s="87" t="s">
        <v>88</v>
      </c>
      <c r="C12" s="390">
        <v>11</v>
      </c>
      <c r="D12" s="391">
        <v>800000</v>
      </c>
    </row>
    <row r="13" spans="2:7" x14ac:dyDescent="0.25">
      <c r="B13" s="87" t="s">
        <v>89</v>
      </c>
      <c r="C13" s="392">
        <v>5</v>
      </c>
      <c r="D13" s="128">
        <v>306000</v>
      </c>
    </row>
    <row r="14" spans="2:7" x14ac:dyDescent="0.25">
      <c r="B14" s="87" t="s">
        <v>90</v>
      </c>
      <c r="C14" s="393">
        <v>6</v>
      </c>
      <c r="D14" s="391">
        <v>485000</v>
      </c>
    </row>
    <row r="15" spans="2:7" x14ac:dyDescent="0.25">
      <c r="B15" s="87" t="s">
        <v>91</v>
      </c>
      <c r="C15" s="390">
        <v>12</v>
      </c>
      <c r="D15" s="391">
        <v>453800</v>
      </c>
    </row>
    <row r="16" spans="2:7" x14ac:dyDescent="0.25">
      <c r="B16" s="87" t="s">
        <v>92</v>
      </c>
      <c r="C16" s="390">
        <v>4</v>
      </c>
      <c r="D16" s="391">
        <v>398000</v>
      </c>
    </row>
    <row r="17" spans="2:4" x14ac:dyDescent="0.25">
      <c r="B17" s="87" t="s">
        <v>93</v>
      </c>
      <c r="C17" s="390">
        <v>1</v>
      </c>
      <c r="D17" s="391">
        <v>85000</v>
      </c>
    </row>
    <row r="18" spans="2:4" x14ac:dyDescent="0.25">
      <c r="B18" s="87" t="s">
        <v>94</v>
      </c>
      <c r="C18" s="390">
        <v>6</v>
      </c>
      <c r="D18" s="391">
        <v>180000</v>
      </c>
    </row>
    <row r="19" spans="2:4" x14ac:dyDescent="0.25">
      <c r="B19" s="87" t="s">
        <v>95</v>
      </c>
      <c r="C19" s="390">
        <v>12</v>
      </c>
      <c r="D19" s="391">
        <v>505000</v>
      </c>
    </row>
    <row r="20" spans="2:4" x14ac:dyDescent="0.25">
      <c r="B20" s="87" t="s">
        <v>96</v>
      </c>
      <c r="C20" s="390">
        <v>6</v>
      </c>
      <c r="D20" s="391">
        <v>225000</v>
      </c>
    </row>
    <row r="21" spans="2:4" x14ac:dyDescent="0.25">
      <c r="B21" s="87" t="s">
        <v>97</v>
      </c>
      <c r="C21" s="392">
        <v>7</v>
      </c>
      <c r="D21" s="128">
        <v>367000</v>
      </c>
    </row>
    <row r="22" spans="2:4" x14ac:dyDescent="0.25">
      <c r="B22" s="175" t="s">
        <v>567</v>
      </c>
      <c r="C22" s="390">
        <v>25</v>
      </c>
      <c r="D22" s="391">
        <v>10755319.699999999</v>
      </c>
    </row>
    <row r="23" spans="2:4" ht="30" x14ac:dyDescent="0.25">
      <c r="B23" s="89" t="s">
        <v>99</v>
      </c>
      <c r="C23" s="49">
        <v>21</v>
      </c>
      <c r="D23" s="394">
        <v>6155000</v>
      </c>
    </row>
    <row r="24" spans="2:4" ht="30" x14ac:dyDescent="0.25">
      <c r="B24" s="89" t="s">
        <v>1981</v>
      </c>
      <c r="C24" s="249">
        <v>28</v>
      </c>
      <c r="D24" s="88">
        <v>3549000</v>
      </c>
    </row>
    <row r="25" spans="2:4" x14ac:dyDescent="0.25">
      <c r="B25" s="87" t="s">
        <v>1982</v>
      </c>
      <c r="C25" s="249">
        <v>9</v>
      </c>
      <c r="D25" s="88">
        <v>412000</v>
      </c>
    </row>
    <row r="26" spans="2:4" x14ac:dyDescent="0.25">
      <c r="B26" s="87" t="s">
        <v>1983</v>
      </c>
      <c r="C26" s="249">
        <v>7</v>
      </c>
      <c r="D26" s="88">
        <v>575000</v>
      </c>
    </row>
    <row r="27" spans="2:4" x14ac:dyDescent="0.25">
      <c r="B27" s="87" t="s">
        <v>1984</v>
      </c>
      <c r="C27" s="249">
        <v>17</v>
      </c>
      <c r="D27" s="88">
        <v>350000</v>
      </c>
    </row>
    <row r="28" spans="2:4" x14ac:dyDescent="0.25">
      <c r="B28" s="87" t="s">
        <v>1985</v>
      </c>
      <c r="C28" s="249">
        <v>14</v>
      </c>
      <c r="D28" s="88">
        <v>549000</v>
      </c>
    </row>
    <row r="29" spans="2:4" x14ac:dyDescent="0.25">
      <c r="B29" s="87" t="s">
        <v>1986</v>
      </c>
      <c r="C29" s="249">
        <v>10</v>
      </c>
      <c r="D29" s="88">
        <v>290000</v>
      </c>
    </row>
    <row r="30" spans="2:4" x14ac:dyDescent="0.25">
      <c r="B30" s="87" t="s">
        <v>1987</v>
      </c>
      <c r="C30" s="249">
        <v>8</v>
      </c>
      <c r="D30" s="88">
        <v>391000</v>
      </c>
    </row>
    <row r="31" spans="2:4" x14ac:dyDescent="0.25">
      <c r="B31" s="87" t="s">
        <v>1988</v>
      </c>
      <c r="C31" s="249">
        <v>23</v>
      </c>
      <c r="D31" s="88">
        <v>510000</v>
      </c>
    </row>
    <row r="32" spans="2:4" x14ac:dyDescent="0.25">
      <c r="B32" s="87" t="s">
        <v>1989</v>
      </c>
      <c r="C32" s="249">
        <v>24</v>
      </c>
      <c r="D32" s="88">
        <v>477311.5</v>
      </c>
    </row>
    <row r="33" spans="2:4" x14ac:dyDescent="0.25">
      <c r="B33" s="87" t="s">
        <v>1990</v>
      </c>
      <c r="C33" s="249">
        <v>7</v>
      </c>
      <c r="D33" s="88">
        <v>649000</v>
      </c>
    </row>
    <row r="34" spans="2:4" x14ac:dyDescent="0.25">
      <c r="B34" s="87" t="s">
        <v>1991</v>
      </c>
      <c r="C34" s="249">
        <v>12</v>
      </c>
      <c r="D34" s="88">
        <v>447000</v>
      </c>
    </row>
    <row r="35" spans="2:4" x14ac:dyDescent="0.25">
      <c r="B35" s="87" t="s">
        <v>1992</v>
      </c>
      <c r="C35" s="249">
        <v>10</v>
      </c>
      <c r="D35" s="88">
        <v>509000</v>
      </c>
    </row>
    <row r="36" spans="2:4" x14ac:dyDescent="0.25">
      <c r="B36" s="87" t="s">
        <v>1993</v>
      </c>
      <c r="C36" s="249">
        <v>16</v>
      </c>
      <c r="D36" s="88">
        <v>1046500</v>
      </c>
    </row>
    <row r="37" spans="2:4" x14ac:dyDescent="0.25">
      <c r="B37" s="87" t="s">
        <v>1994</v>
      </c>
      <c r="C37" s="249">
        <v>8</v>
      </c>
      <c r="D37" s="88">
        <v>239082.77000000002</v>
      </c>
    </row>
    <row r="38" spans="2:4" x14ac:dyDescent="0.25">
      <c r="B38" s="87" t="s">
        <v>1995</v>
      </c>
      <c r="C38" s="249">
        <v>8</v>
      </c>
      <c r="D38" s="88">
        <v>492208</v>
      </c>
    </row>
    <row r="39" spans="2:4" x14ac:dyDescent="0.25">
      <c r="B39" s="87" t="s">
        <v>1996</v>
      </c>
      <c r="C39" s="249">
        <v>10</v>
      </c>
      <c r="D39" s="88">
        <v>442000</v>
      </c>
    </row>
    <row r="40" spans="2:4" x14ac:dyDescent="0.25">
      <c r="B40" s="87" t="s">
        <v>1997</v>
      </c>
      <c r="C40" s="249">
        <v>12</v>
      </c>
      <c r="D40" s="88">
        <v>410000</v>
      </c>
    </row>
    <row r="41" spans="2:4" x14ac:dyDescent="0.25">
      <c r="B41" s="92" t="s">
        <v>98</v>
      </c>
      <c r="C41" s="93">
        <f>SUM(C6:C40)</f>
        <v>377</v>
      </c>
      <c r="D41" s="94">
        <f>SUM(D6:D40)</f>
        <v>33751221.969999999</v>
      </c>
    </row>
  </sheetData>
  <mergeCells count="2">
    <mergeCell ref="B4:B5"/>
    <mergeCell ref="C4: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16"/>
  <sheetViews>
    <sheetView zoomScale="60" zoomScaleNormal="60" workbookViewId="0">
      <selection activeCell="M14" sqref="M14:M16"/>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3" customWidth="1"/>
    <col min="18" max="18" width="27.5703125" style="13"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9" t="s">
        <v>2014</v>
      </c>
    </row>
    <row r="3" spans="1:19" x14ac:dyDescent="0.25">
      <c r="M3" s="2"/>
      <c r="N3" s="2"/>
      <c r="O3" s="2"/>
      <c r="P3" s="2"/>
    </row>
    <row r="4" spans="1:19" s="4" customFormat="1" ht="63.7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3"/>
    </row>
    <row r="6" spans="1:19" s="4" customFormat="1"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3"/>
    </row>
    <row r="7" spans="1:19" s="11" customFormat="1" ht="90" x14ac:dyDescent="0.25">
      <c r="A7" s="48">
        <v>1</v>
      </c>
      <c r="B7" s="40" t="s">
        <v>133</v>
      </c>
      <c r="C7" s="40">
        <v>1</v>
      </c>
      <c r="D7" s="40">
        <v>3</v>
      </c>
      <c r="E7" s="188" t="s">
        <v>340</v>
      </c>
      <c r="F7" s="40" t="s">
        <v>341</v>
      </c>
      <c r="G7" s="40" t="s">
        <v>80</v>
      </c>
      <c r="H7" s="40" t="s">
        <v>342</v>
      </c>
      <c r="I7" s="40" t="s">
        <v>343</v>
      </c>
      <c r="J7" s="40" t="s">
        <v>344</v>
      </c>
      <c r="K7" s="18" t="s">
        <v>34</v>
      </c>
      <c r="L7" s="18"/>
      <c r="M7" s="46">
        <v>30000</v>
      </c>
      <c r="N7" s="48"/>
      <c r="O7" s="46">
        <v>30000</v>
      </c>
      <c r="P7" s="46"/>
      <c r="Q7" s="40" t="s">
        <v>345</v>
      </c>
      <c r="R7" s="40" t="s">
        <v>346</v>
      </c>
      <c r="S7" s="19"/>
    </row>
    <row r="8" spans="1:19" s="11" customFormat="1" ht="135" x14ac:dyDescent="0.25">
      <c r="A8" s="38">
        <v>2</v>
      </c>
      <c r="B8" s="39" t="s">
        <v>133</v>
      </c>
      <c r="C8" s="39">
        <v>1</v>
      </c>
      <c r="D8" s="39">
        <v>3</v>
      </c>
      <c r="E8" s="188" t="s">
        <v>347</v>
      </c>
      <c r="F8" s="39" t="s">
        <v>348</v>
      </c>
      <c r="G8" s="39" t="s">
        <v>349</v>
      </c>
      <c r="H8" s="39" t="s">
        <v>350</v>
      </c>
      <c r="I8" s="39" t="s">
        <v>343</v>
      </c>
      <c r="J8" s="39" t="s">
        <v>344</v>
      </c>
      <c r="K8" s="43" t="s">
        <v>52</v>
      </c>
      <c r="L8" s="43"/>
      <c r="M8" s="37">
        <v>20000</v>
      </c>
      <c r="N8" s="38"/>
      <c r="O8" s="37">
        <v>20000</v>
      </c>
      <c r="P8" s="37"/>
      <c r="Q8" s="39" t="s">
        <v>345</v>
      </c>
      <c r="R8" s="39" t="s">
        <v>346</v>
      </c>
    </row>
    <row r="9" spans="1:19" ht="60" x14ac:dyDescent="0.25">
      <c r="A9" s="48">
        <v>3</v>
      </c>
      <c r="B9" s="48" t="s">
        <v>133</v>
      </c>
      <c r="C9" s="48">
        <v>5</v>
      </c>
      <c r="D9" s="40">
        <v>4</v>
      </c>
      <c r="E9" s="42" t="s">
        <v>351</v>
      </c>
      <c r="F9" s="40" t="s">
        <v>352</v>
      </c>
      <c r="G9" s="40" t="s">
        <v>57</v>
      </c>
      <c r="H9" s="40" t="s">
        <v>64</v>
      </c>
      <c r="I9" s="15" t="s">
        <v>343</v>
      </c>
      <c r="J9" s="40" t="s">
        <v>353</v>
      </c>
      <c r="K9" s="18" t="s">
        <v>46</v>
      </c>
      <c r="L9" s="18"/>
      <c r="M9" s="46">
        <v>25000</v>
      </c>
      <c r="N9" s="46"/>
      <c r="O9" s="46">
        <v>25000</v>
      </c>
      <c r="P9" s="46"/>
      <c r="Q9" s="40" t="s">
        <v>345</v>
      </c>
      <c r="R9" s="40" t="s">
        <v>346</v>
      </c>
    </row>
    <row r="10" spans="1:19" ht="195" x14ac:dyDescent="0.25">
      <c r="A10" s="48">
        <v>4</v>
      </c>
      <c r="B10" s="40" t="s">
        <v>133</v>
      </c>
      <c r="C10" s="40">
        <v>3</v>
      </c>
      <c r="D10" s="40">
        <v>10</v>
      </c>
      <c r="E10" s="40" t="s">
        <v>354</v>
      </c>
      <c r="F10" s="40" t="s">
        <v>355</v>
      </c>
      <c r="G10" s="40" t="s">
        <v>355</v>
      </c>
      <c r="H10" s="40" t="s">
        <v>356</v>
      </c>
      <c r="I10" s="40" t="s">
        <v>343</v>
      </c>
      <c r="J10" s="40" t="s">
        <v>357</v>
      </c>
      <c r="K10" s="18" t="s">
        <v>52</v>
      </c>
      <c r="L10" s="18"/>
      <c r="M10" s="46">
        <v>400000</v>
      </c>
      <c r="N10" s="48"/>
      <c r="O10" s="46">
        <v>350000</v>
      </c>
      <c r="P10" s="46"/>
      <c r="Q10" s="40" t="s">
        <v>345</v>
      </c>
      <c r="R10" s="40" t="s">
        <v>346</v>
      </c>
    </row>
    <row r="11" spans="1:19" ht="105" x14ac:dyDescent="0.25">
      <c r="A11" s="32">
        <v>5</v>
      </c>
      <c r="B11" s="40" t="s">
        <v>133</v>
      </c>
      <c r="C11" s="40">
        <v>3</v>
      </c>
      <c r="D11" s="40">
        <v>13</v>
      </c>
      <c r="E11" s="42" t="s">
        <v>358</v>
      </c>
      <c r="F11" s="28" t="s">
        <v>359</v>
      </c>
      <c r="G11" s="42" t="s">
        <v>360</v>
      </c>
      <c r="H11" s="40" t="s">
        <v>356</v>
      </c>
      <c r="I11" s="40" t="s">
        <v>343</v>
      </c>
      <c r="J11" s="40" t="s">
        <v>361</v>
      </c>
      <c r="K11" s="40" t="s">
        <v>362</v>
      </c>
      <c r="L11" s="40"/>
      <c r="M11" s="47">
        <v>20000</v>
      </c>
      <c r="N11" s="47"/>
      <c r="O11" s="47">
        <v>20000</v>
      </c>
      <c r="P11" s="47"/>
      <c r="Q11" s="40" t="s">
        <v>345</v>
      </c>
      <c r="R11" s="40" t="s">
        <v>346</v>
      </c>
    </row>
    <row r="12" spans="1:19" ht="105" x14ac:dyDescent="0.25">
      <c r="A12" s="32">
        <v>6</v>
      </c>
      <c r="B12" s="40" t="s">
        <v>133</v>
      </c>
      <c r="C12" s="40">
        <v>1</v>
      </c>
      <c r="D12" s="40">
        <v>13</v>
      </c>
      <c r="E12" s="42" t="s">
        <v>363</v>
      </c>
      <c r="F12" s="28" t="s">
        <v>364</v>
      </c>
      <c r="G12" s="42" t="s">
        <v>365</v>
      </c>
      <c r="H12" s="40" t="s">
        <v>356</v>
      </c>
      <c r="I12" s="40" t="s">
        <v>343</v>
      </c>
      <c r="J12" s="40" t="s">
        <v>344</v>
      </c>
      <c r="K12" s="40" t="s">
        <v>52</v>
      </c>
      <c r="L12" s="40"/>
      <c r="M12" s="47">
        <v>40000</v>
      </c>
      <c r="N12" s="47"/>
      <c r="O12" s="47">
        <v>40000</v>
      </c>
      <c r="P12" s="47"/>
      <c r="Q12" s="40" t="s">
        <v>345</v>
      </c>
      <c r="R12" s="40" t="s">
        <v>346</v>
      </c>
    </row>
    <row r="14" spans="1:19" x14ac:dyDescent="0.25">
      <c r="M14" s="419"/>
      <c r="N14" s="637" t="s">
        <v>36</v>
      </c>
      <c r="O14" s="637"/>
    </row>
    <row r="15" spans="1:19" x14ac:dyDescent="0.25">
      <c r="M15" s="420"/>
      <c r="N15" s="130" t="s">
        <v>37</v>
      </c>
      <c r="O15" s="130" t="s">
        <v>38</v>
      </c>
    </row>
    <row r="16" spans="1:19" x14ac:dyDescent="0.25">
      <c r="M16" s="420" t="s">
        <v>2002</v>
      </c>
      <c r="N16" s="33">
        <v>6</v>
      </c>
      <c r="O16" s="34">
        <f>O7+O8+O9+O10+O11+O12</f>
        <v>485000</v>
      </c>
    </row>
  </sheetData>
  <mergeCells count="15">
    <mergeCell ref="Q4:Q5"/>
    <mergeCell ref="R4:R5"/>
    <mergeCell ref="O4:P4"/>
    <mergeCell ref="M4:N4"/>
    <mergeCell ref="N14:O14"/>
    <mergeCell ref="A4:A5"/>
    <mergeCell ref="B4:B5"/>
    <mergeCell ref="C4:C5"/>
    <mergeCell ref="D4:D5"/>
    <mergeCell ref="E4:E5"/>
    <mergeCell ref="F4:F5"/>
    <mergeCell ref="G4:G5"/>
    <mergeCell ref="H4:I4"/>
    <mergeCell ref="J4:J5"/>
    <mergeCell ref="K4:L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22"/>
  <sheetViews>
    <sheetView topLeftCell="A19" zoomScale="70" zoomScaleNormal="70" workbookViewId="0">
      <selection activeCell="M20" sqref="M20:M22"/>
    </sheetView>
  </sheetViews>
  <sheetFormatPr defaultColWidth="8.5703125" defaultRowHeight="15" x14ac:dyDescent="0.25"/>
  <cols>
    <col min="1" max="1" width="4.7109375" style="1" customWidth="1"/>
    <col min="2" max="2" width="8.85546875" style="1" customWidth="1"/>
    <col min="3" max="3" width="11.42578125" style="1" customWidth="1"/>
    <col min="4" max="4" width="11.2851562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8.5703125" style="1"/>
    <col min="259" max="259" width="4.7109375" style="1" customWidth="1"/>
    <col min="260" max="260" width="9.7109375" style="1" customWidth="1"/>
    <col min="261" max="261" width="10" style="1" customWidth="1"/>
    <col min="262" max="262" width="8.85546875" style="1" customWidth="1"/>
    <col min="263" max="263" width="22.85546875" style="1" customWidth="1"/>
    <col min="264" max="264" width="59.7109375" style="1" customWidth="1"/>
    <col min="265" max="265" width="57.85546875" style="1" customWidth="1"/>
    <col min="266" max="266" width="35.28515625" style="1" customWidth="1"/>
    <col min="267" max="267" width="28.140625" style="1" customWidth="1"/>
    <col min="268" max="268" width="33.140625" style="1" customWidth="1"/>
    <col min="269" max="269" width="26" style="1" customWidth="1"/>
    <col min="270" max="270" width="19.140625" style="1" customWidth="1"/>
    <col min="271" max="271" width="10.42578125" style="1" customWidth="1"/>
    <col min="272" max="272" width="11.85546875" style="1" customWidth="1"/>
    <col min="273" max="273" width="14.7109375" style="1" customWidth="1"/>
    <col min="274" max="274" width="9" style="1" customWidth="1"/>
    <col min="275" max="514" width="8.5703125" style="1"/>
    <col min="515" max="515" width="4.7109375" style="1" customWidth="1"/>
    <col min="516" max="516" width="9.7109375" style="1" customWidth="1"/>
    <col min="517" max="517" width="10" style="1" customWidth="1"/>
    <col min="518" max="518" width="8.85546875" style="1" customWidth="1"/>
    <col min="519" max="519" width="22.85546875" style="1" customWidth="1"/>
    <col min="520" max="520" width="59.7109375" style="1" customWidth="1"/>
    <col min="521" max="521" width="57.85546875" style="1" customWidth="1"/>
    <col min="522" max="522" width="35.28515625" style="1" customWidth="1"/>
    <col min="523" max="523" width="28.140625" style="1" customWidth="1"/>
    <col min="524" max="524" width="33.140625" style="1" customWidth="1"/>
    <col min="525" max="525" width="26" style="1" customWidth="1"/>
    <col min="526" max="526" width="19.140625" style="1" customWidth="1"/>
    <col min="527" max="527" width="10.42578125" style="1" customWidth="1"/>
    <col min="528" max="528" width="11.85546875" style="1" customWidth="1"/>
    <col min="529" max="529" width="14.7109375" style="1" customWidth="1"/>
    <col min="530" max="530" width="9" style="1" customWidth="1"/>
    <col min="531" max="770" width="8.5703125" style="1"/>
    <col min="771" max="771" width="4.7109375" style="1" customWidth="1"/>
    <col min="772" max="772" width="9.7109375" style="1" customWidth="1"/>
    <col min="773" max="773" width="10" style="1" customWidth="1"/>
    <col min="774" max="774" width="8.85546875" style="1" customWidth="1"/>
    <col min="775" max="775" width="22.85546875" style="1" customWidth="1"/>
    <col min="776" max="776" width="59.7109375" style="1" customWidth="1"/>
    <col min="777" max="777" width="57.85546875" style="1" customWidth="1"/>
    <col min="778" max="778" width="35.28515625" style="1" customWidth="1"/>
    <col min="779" max="779" width="28.140625" style="1" customWidth="1"/>
    <col min="780" max="780" width="33.140625" style="1" customWidth="1"/>
    <col min="781" max="781" width="26" style="1" customWidth="1"/>
    <col min="782" max="782" width="19.140625" style="1" customWidth="1"/>
    <col min="783" max="783" width="10.42578125" style="1" customWidth="1"/>
    <col min="784" max="784" width="11.85546875" style="1" customWidth="1"/>
    <col min="785" max="785" width="14.7109375" style="1" customWidth="1"/>
    <col min="786" max="786" width="9" style="1" customWidth="1"/>
    <col min="787" max="16384" width="8.5703125" style="1"/>
  </cols>
  <sheetData>
    <row r="2" spans="1:19" ht="18.75" x14ac:dyDescent="0.3">
      <c r="A2" s="14" t="s">
        <v>2015</v>
      </c>
      <c r="E2" s="11"/>
      <c r="J2" s="12"/>
      <c r="M2" s="2"/>
      <c r="N2" s="2"/>
      <c r="O2" s="2"/>
      <c r="P2" s="2"/>
    </row>
    <row r="3" spans="1:19" x14ac:dyDescent="0.25">
      <c r="M3" s="2"/>
      <c r="N3" s="2"/>
      <c r="O3" s="2"/>
      <c r="P3" s="2"/>
    </row>
    <row r="4" spans="1:19" s="4" customFormat="1" ht="57.75" customHeight="1" x14ac:dyDescent="0.2">
      <c r="A4" s="717" t="s">
        <v>0</v>
      </c>
      <c r="B4" s="718" t="s">
        <v>1</v>
      </c>
      <c r="C4" s="718" t="s">
        <v>2</v>
      </c>
      <c r="D4" s="718" t="s">
        <v>3</v>
      </c>
      <c r="E4" s="717" t="s">
        <v>4</v>
      </c>
      <c r="F4" s="717" t="s">
        <v>5</v>
      </c>
      <c r="G4" s="717" t="s">
        <v>6</v>
      </c>
      <c r="H4" s="718" t="s">
        <v>7</v>
      </c>
      <c r="I4" s="718"/>
      <c r="J4" s="717" t="s">
        <v>8</v>
      </c>
      <c r="K4" s="718" t="s">
        <v>9</v>
      </c>
      <c r="L4" s="718"/>
      <c r="M4" s="719" t="s">
        <v>10</v>
      </c>
      <c r="N4" s="719"/>
      <c r="O4" s="719" t="s">
        <v>11</v>
      </c>
      <c r="P4" s="719"/>
      <c r="Q4" s="717" t="s">
        <v>12</v>
      </c>
      <c r="R4" s="718" t="s">
        <v>13</v>
      </c>
      <c r="S4" s="3"/>
    </row>
    <row r="5" spans="1:19" s="4" customFormat="1" x14ac:dyDescent="0.2">
      <c r="A5" s="717"/>
      <c r="B5" s="718"/>
      <c r="C5" s="718"/>
      <c r="D5" s="718"/>
      <c r="E5" s="717"/>
      <c r="F5" s="717"/>
      <c r="G5" s="717"/>
      <c r="H5" s="142" t="s">
        <v>14</v>
      </c>
      <c r="I5" s="142" t="s">
        <v>15</v>
      </c>
      <c r="J5" s="717"/>
      <c r="K5" s="143">
        <v>2020</v>
      </c>
      <c r="L5" s="143">
        <v>2021</v>
      </c>
      <c r="M5" s="144">
        <v>2020</v>
      </c>
      <c r="N5" s="144">
        <v>2021</v>
      </c>
      <c r="O5" s="144">
        <v>2020</v>
      </c>
      <c r="P5" s="144">
        <v>2021</v>
      </c>
      <c r="Q5" s="717"/>
      <c r="R5" s="718"/>
      <c r="S5" s="3"/>
    </row>
    <row r="6" spans="1:19" s="4" customFormat="1" x14ac:dyDescent="0.2">
      <c r="A6" s="145" t="s">
        <v>16</v>
      </c>
      <c r="B6" s="142" t="s">
        <v>17</v>
      </c>
      <c r="C6" s="142" t="s">
        <v>18</v>
      </c>
      <c r="D6" s="142" t="s">
        <v>19</v>
      </c>
      <c r="E6" s="145" t="s">
        <v>20</v>
      </c>
      <c r="F6" s="145" t="s">
        <v>21</v>
      </c>
      <c r="G6" s="145" t="s">
        <v>22</v>
      </c>
      <c r="H6" s="142" t="s">
        <v>23</v>
      </c>
      <c r="I6" s="142" t="s">
        <v>24</v>
      </c>
      <c r="J6" s="145" t="s">
        <v>25</v>
      </c>
      <c r="K6" s="143" t="s">
        <v>26</v>
      </c>
      <c r="L6" s="143" t="s">
        <v>27</v>
      </c>
      <c r="M6" s="146" t="s">
        <v>28</v>
      </c>
      <c r="N6" s="146" t="s">
        <v>29</v>
      </c>
      <c r="O6" s="146" t="s">
        <v>30</v>
      </c>
      <c r="P6" s="146" t="s">
        <v>31</v>
      </c>
      <c r="Q6" s="145" t="s">
        <v>32</v>
      </c>
      <c r="R6" s="142" t="s">
        <v>33</v>
      </c>
      <c r="S6" s="3"/>
    </row>
    <row r="7" spans="1:19" ht="150" customHeight="1" x14ac:dyDescent="0.25">
      <c r="A7" s="399">
        <v>1</v>
      </c>
      <c r="B7" s="399">
        <v>2</v>
      </c>
      <c r="C7" s="399">
        <v>1</v>
      </c>
      <c r="D7" s="399">
        <v>6</v>
      </c>
      <c r="E7" s="399" t="s">
        <v>2016</v>
      </c>
      <c r="F7" s="150" t="s">
        <v>2017</v>
      </c>
      <c r="G7" s="399" t="s">
        <v>2018</v>
      </c>
      <c r="H7" s="399" t="s">
        <v>2019</v>
      </c>
      <c r="I7" s="402" t="s">
        <v>2020</v>
      </c>
      <c r="J7" s="399" t="s">
        <v>2021</v>
      </c>
      <c r="K7" s="402" t="s">
        <v>55</v>
      </c>
      <c r="L7" s="148" t="s">
        <v>39</v>
      </c>
      <c r="M7" s="401">
        <v>24800</v>
      </c>
      <c r="N7" s="148" t="s">
        <v>39</v>
      </c>
      <c r="O7" s="401">
        <v>24800</v>
      </c>
      <c r="P7" s="148" t="s">
        <v>39</v>
      </c>
      <c r="Q7" s="149" t="s">
        <v>366</v>
      </c>
      <c r="R7" s="149" t="s">
        <v>367</v>
      </c>
      <c r="S7" s="147"/>
    </row>
    <row r="8" spans="1:19" ht="183" customHeight="1" x14ac:dyDescent="0.25">
      <c r="A8" s="399">
        <v>2</v>
      </c>
      <c r="B8" s="399">
        <v>6</v>
      </c>
      <c r="C8" s="399">
        <v>1</v>
      </c>
      <c r="D8" s="399">
        <v>6</v>
      </c>
      <c r="E8" s="399" t="s">
        <v>371</v>
      </c>
      <c r="F8" s="150" t="s">
        <v>2022</v>
      </c>
      <c r="G8" s="399" t="s">
        <v>369</v>
      </c>
      <c r="H8" s="399" t="s">
        <v>370</v>
      </c>
      <c r="I8" s="399" t="s">
        <v>631</v>
      </c>
      <c r="J8" s="399" t="s">
        <v>372</v>
      </c>
      <c r="K8" s="402" t="s">
        <v>42</v>
      </c>
      <c r="L8" s="148" t="s">
        <v>39</v>
      </c>
      <c r="M8" s="401">
        <v>75000</v>
      </c>
      <c r="N8" s="148" t="s">
        <v>39</v>
      </c>
      <c r="O8" s="401">
        <v>75000</v>
      </c>
      <c r="P8" s="148" t="s">
        <v>39</v>
      </c>
      <c r="Q8" s="149" t="s">
        <v>366</v>
      </c>
      <c r="R8" s="149" t="s">
        <v>367</v>
      </c>
      <c r="S8" s="147"/>
    </row>
    <row r="9" spans="1:19" s="7" customFormat="1" ht="105" x14ac:dyDescent="0.25">
      <c r="A9" s="399">
        <v>3</v>
      </c>
      <c r="B9" s="399">
        <v>6</v>
      </c>
      <c r="C9" s="399">
        <v>5</v>
      </c>
      <c r="D9" s="399">
        <v>11</v>
      </c>
      <c r="E9" s="399" t="s">
        <v>373</v>
      </c>
      <c r="F9" s="150" t="s">
        <v>408</v>
      </c>
      <c r="G9" s="399" t="s">
        <v>78</v>
      </c>
      <c r="H9" s="399" t="s">
        <v>374</v>
      </c>
      <c r="I9" s="402" t="s">
        <v>368</v>
      </c>
      <c r="J9" s="399" t="s">
        <v>375</v>
      </c>
      <c r="K9" s="402" t="s">
        <v>52</v>
      </c>
      <c r="L9" s="148" t="s">
        <v>39</v>
      </c>
      <c r="M9" s="151">
        <v>60000</v>
      </c>
      <c r="N9" s="148" t="s">
        <v>39</v>
      </c>
      <c r="O9" s="151">
        <v>60000</v>
      </c>
      <c r="P9" s="148" t="s">
        <v>39</v>
      </c>
      <c r="Q9" s="149" t="s">
        <v>366</v>
      </c>
      <c r="R9" s="149" t="s">
        <v>367</v>
      </c>
    </row>
    <row r="10" spans="1:19" ht="153.75" customHeight="1" x14ac:dyDescent="0.25">
      <c r="A10" s="399">
        <v>4</v>
      </c>
      <c r="B10" s="399">
        <v>6</v>
      </c>
      <c r="C10" s="399">
        <v>2</v>
      </c>
      <c r="D10" s="399">
        <v>12</v>
      </c>
      <c r="E10" s="399" t="s">
        <v>376</v>
      </c>
      <c r="F10" s="150" t="s">
        <v>2023</v>
      </c>
      <c r="G10" s="399" t="s">
        <v>80</v>
      </c>
      <c r="H10" s="399" t="s">
        <v>377</v>
      </c>
      <c r="I10" s="53" t="s">
        <v>378</v>
      </c>
      <c r="J10" s="399" t="s">
        <v>344</v>
      </c>
      <c r="K10" s="399" t="s">
        <v>52</v>
      </c>
      <c r="L10" s="148" t="s">
        <v>39</v>
      </c>
      <c r="M10" s="151">
        <v>34000</v>
      </c>
      <c r="N10" s="148" t="s">
        <v>39</v>
      </c>
      <c r="O10" s="151">
        <v>34000</v>
      </c>
      <c r="P10" s="148" t="s">
        <v>39</v>
      </c>
      <c r="Q10" s="149" t="s">
        <v>366</v>
      </c>
      <c r="R10" s="149" t="s">
        <v>367</v>
      </c>
    </row>
    <row r="11" spans="1:19" ht="109.5" customHeight="1" x14ac:dyDescent="0.25">
      <c r="A11" s="399">
        <v>5</v>
      </c>
      <c r="B11" s="399">
        <v>3</v>
      </c>
      <c r="C11" s="399">
        <v>3</v>
      </c>
      <c r="D11" s="399">
        <v>10</v>
      </c>
      <c r="E11" s="399" t="s">
        <v>379</v>
      </c>
      <c r="F11" s="150" t="s">
        <v>2024</v>
      </c>
      <c r="G11" s="399" t="s">
        <v>380</v>
      </c>
      <c r="H11" s="399" t="s">
        <v>381</v>
      </c>
      <c r="I11" s="53" t="s">
        <v>632</v>
      </c>
      <c r="J11" s="399" t="s">
        <v>382</v>
      </c>
      <c r="K11" s="219" t="s">
        <v>42</v>
      </c>
      <c r="L11" s="148" t="s">
        <v>39</v>
      </c>
      <c r="M11" s="59">
        <v>50000</v>
      </c>
      <c r="N11" s="148" t="s">
        <v>39</v>
      </c>
      <c r="O11" s="59">
        <v>50000</v>
      </c>
      <c r="P11" s="148" t="s">
        <v>39</v>
      </c>
      <c r="Q11" s="149" t="s">
        <v>366</v>
      </c>
      <c r="R11" s="149" t="s">
        <v>367</v>
      </c>
    </row>
    <row r="12" spans="1:19" ht="95.25" customHeight="1" x14ac:dyDescent="0.25">
      <c r="A12" s="402">
        <v>6</v>
      </c>
      <c r="B12" s="149">
        <v>6</v>
      </c>
      <c r="C12" s="149">
        <v>5</v>
      </c>
      <c r="D12" s="149">
        <v>11</v>
      </c>
      <c r="E12" s="149" t="s">
        <v>383</v>
      </c>
      <c r="F12" s="149" t="s">
        <v>384</v>
      </c>
      <c r="G12" s="149" t="s">
        <v>385</v>
      </c>
      <c r="H12" s="149" t="s">
        <v>386</v>
      </c>
      <c r="I12" s="218" t="s">
        <v>387</v>
      </c>
      <c r="J12" s="149" t="s">
        <v>388</v>
      </c>
      <c r="K12" s="219" t="s">
        <v>53</v>
      </c>
      <c r="L12" s="148" t="s">
        <v>39</v>
      </c>
      <c r="M12" s="59">
        <v>20000</v>
      </c>
      <c r="N12" s="148" t="s">
        <v>39</v>
      </c>
      <c r="O12" s="59">
        <v>20000</v>
      </c>
      <c r="P12" s="148" t="s">
        <v>39</v>
      </c>
      <c r="Q12" s="149" t="s">
        <v>366</v>
      </c>
      <c r="R12" s="149" t="s">
        <v>367</v>
      </c>
    </row>
    <row r="13" spans="1:19" ht="122.25" customHeight="1" x14ac:dyDescent="0.25">
      <c r="A13" s="399">
        <v>7</v>
      </c>
      <c r="B13" s="149">
        <v>2</v>
      </c>
      <c r="C13" s="149">
        <v>1</v>
      </c>
      <c r="D13" s="149">
        <v>6</v>
      </c>
      <c r="E13" s="149" t="s">
        <v>389</v>
      </c>
      <c r="F13" s="150" t="s">
        <v>390</v>
      </c>
      <c r="G13" s="149" t="s">
        <v>44</v>
      </c>
      <c r="H13" s="149" t="s">
        <v>391</v>
      </c>
      <c r="I13" s="218" t="s">
        <v>392</v>
      </c>
      <c r="J13" s="149" t="s">
        <v>393</v>
      </c>
      <c r="K13" s="149" t="s">
        <v>42</v>
      </c>
      <c r="L13" s="148" t="s">
        <v>39</v>
      </c>
      <c r="M13" s="148">
        <v>20000</v>
      </c>
      <c r="N13" s="148" t="s">
        <v>39</v>
      </c>
      <c r="O13" s="148">
        <f>M13</f>
        <v>20000</v>
      </c>
      <c r="P13" s="148" t="s">
        <v>39</v>
      </c>
      <c r="Q13" s="149" t="s">
        <v>366</v>
      </c>
      <c r="R13" s="149" t="s">
        <v>367</v>
      </c>
    </row>
    <row r="14" spans="1:19" ht="195" customHeight="1" x14ac:dyDescent="0.25">
      <c r="A14" s="399">
        <v>8</v>
      </c>
      <c r="B14" s="399">
        <v>6</v>
      </c>
      <c r="C14" s="399">
        <v>1</v>
      </c>
      <c r="D14" s="399">
        <v>3</v>
      </c>
      <c r="E14" s="399" t="s">
        <v>394</v>
      </c>
      <c r="F14" s="150" t="s">
        <v>409</v>
      </c>
      <c r="G14" s="399" t="s">
        <v>395</v>
      </c>
      <c r="H14" s="149" t="s">
        <v>397</v>
      </c>
      <c r="I14" s="53" t="s">
        <v>633</v>
      </c>
      <c r="J14" s="399" t="s">
        <v>396</v>
      </c>
      <c r="K14" s="399" t="s">
        <v>42</v>
      </c>
      <c r="L14" s="401" t="s">
        <v>39</v>
      </c>
      <c r="M14" s="401">
        <v>50000</v>
      </c>
      <c r="N14" s="401" t="s">
        <v>39</v>
      </c>
      <c r="O14" s="401">
        <v>50000</v>
      </c>
      <c r="P14" s="401" t="s">
        <v>39</v>
      </c>
      <c r="Q14" s="399" t="s">
        <v>366</v>
      </c>
      <c r="R14" s="149" t="s">
        <v>367</v>
      </c>
    </row>
    <row r="15" spans="1:19" ht="120" x14ac:dyDescent="0.25">
      <c r="A15" s="399">
        <v>9</v>
      </c>
      <c r="B15" s="402">
        <v>3</v>
      </c>
      <c r="C15" s="402">
        <v>1</v>
      </c>
      <c r="D15" s="399">
        <v>9</v>
      </c>
      <c r="E15" s="399" t="s">
        <v>398</v>
      </c>
      <c r="F15" s="150" t="s">
        <v>399</v>
      </c>
      <c r="G15" s="149" t="s">
        <v>401</v>
      </c>
      <c r="H15" s="399" t="s">
        <v>410</v>
      </c>
      <c r="I15" s="53" t="s">
        <v>411</v>
      </c>
      <c r="J15" s="399" t="s">
        <v>400</v>
      </c>
      <c r="K15" s="152" t="s">
        <v>52</v>
      </c>
      <c r="L15" s="152"/>
      <c r="M15" s="151">
        <v>78000</v>
      </c>
      <c r="N15" s="402" t="s">
        <v>39</v>
      </c>
      <c r="O15" s="151">
        <f>M15</f>
        <v>78000</v>
      </c>
      <c r="P15" s="148" t="s">
        <v>39</v>
      </c>
      <c r="Q15" s="149" t="s">
        <v>366</v>
      </c>
      <c r="R15" s="149" t="s">
        <v>367</v>
      </c>
    </row>
    <row r="16" spans="1:19" ht="105" x14ac:dyDescent="0.25">
      <c r="A16" s="399">
        <v>10</v>
      </c>
      <c r="B16" s="399">
        <v>6</v>
      </c>
      <c r="C16" s="399">
        <v>5</v>
      </c>
      <c r="D16" s="399">
        <v>11</v>
      </c>
      <c r="E16" s="399" t="s">
        <v>402</v>
      </c>
      <c r="F16" s="150" t="s">
        <v>408</v>
      </c>
      <c r="G16" s="399" t="s">
        <v>78</v>
      </c>
      <c r="H16" s="399" t="s">
        <v>374</v>
      </c>
      <c r="I16" s="402" t="s">
        <v>368</v>
      </c>
      <c r="J16" s="399" t="s">
        <v>375</v>
      </c>
      <c r="K16" s="402" t="s">
        <v>52</v>
      </c>
      <c r="L16" s="148" t="s">
        <v>39</v>
      </c>
      <c r="M16" s="151">
        <v>15000</v>
      </c>
      <c r="N16" s="148" t="s">
        <v>39</v>
      </c>
      <c r="O16" s="151">
        <v>15000</v>
      </c>
      <c r="P16" s="148" t="s">
        <v>39</v>
      </c>
      <c r="Q16" s="149" t="s">
        <v>366</v>
      </c>
      <c r="R16" s="149" t="s">
        <v>367</v>
      </c>
    </row>
    <row r="17" spans="1:18" ht="135" x14ac:dyDescent="0.25">
      <c r="A17" s="149">
        <v>11</v>
      </c>
      <c r="B17" s="149">
        <v>6</v>
      </c>
      <c r="C17" s="149">
        <v>1</v>
      </c>
      <c r="D17" s="149">
        <v>6</v>
      </c>
      <c r="E17" s="149" t="s">
        <v>403</v>
      </c>
      <c r="F17" s="150" t="s">
        <v>412</v>
      </c>
      <c r="G17" s="153" t="s">
        <v>80</v>
      </c>
      <c r="H17" s="153" t="s">
        <v>404</v>
      </c>
      <c r="I17" s="154" t="s">
        <v>47</v>
      </c>
      <c r="J17" s="153" t="s">
        <v>405</v>
      </c>
      <c r="K17" s="155" t="s">
        <v>52</v>
      </c>
      <c r="L17" s="148" t="s">
        <v>39</v>
      </c>
      <c r="M17" s="151">
        <v>17000</v>
      </c>
      <c r="N17" s="148" t="s">
        <v>39</v>
      </c>
      <c r="O17" s="151">
        <v>17000</v>
      </c>
      <c r="P17" s="148" t="s">
        <v>39</v>
      </c>
      <c r="Q17" s="149" t="s">
        <v>366</v>
      </c>
      <c r="R17" s="149" t="s">
        <v>367</v>
      </c>
    </row>
    <row r="18" spans="1:18" ht="90" x14ac:dyDescent="0.25">
      <c r="A18" s="149">
        <v>12</v>
      </c>
      <c r="B18" s="149">
        <v>6</v>
      </c>
      <c r="C18" s="149">
        <v>5</v>
      </c>
      <c r="D18" s="149">
        <v>11</v>
      </c>
      <c r="E18" s="149" t="s">
        <v>406</v>
      </c>
      <c r="F18" s="150" t="s">
        <v>413</v>
      </c>
      <c r="G18" s="149" t="s">
        <v>78</v>
      </c>
      <c r="H18" s="149" t="s">
        <v>374</v>
      </c>
      <c r="I18" s="155" t="s">
        <v>368</v>
      </c>
      <c r="J18" s="153" t="s">
        <v>407</v>
      </c>
      <c r="K18" s="155" t="s">
        <v>52</v>
      </c>
      <c r="L18" s="148" t="s">
        <v>39</v>
      </c>
      <c r="M18" s="151">
        <v>10000</v>
      </c>
      <c r="N18" s="148" t="s">
        <v>39</v>
      </c>
      <c r="O18" s="151">
        <v>10000</v>
      </c>
      <c r="P18" s="148" t="s">
        <v>39</v>
      </c>
      <c r="Q18" s="149" t="s">
        <v>366</v>
      </c>
      <c r="R18" s="149" t="s">
        <v>367</v>
      </c>
    </row>
    <row r="20" spans="1:18" x14ac:dyDescent="0.25">
      <c r="M20" s="419"/>
      <c r="N20" s="637" t="s">
        <v>36</v>
      </c>
      <c r="O20" s="637"/>
    </row>
    <row r="21" spans="1:18" x14ac:dyDescent="0.25">
      <c r="M21" s="420"/>
      <c r="N21" s="185" t="s">
        <v>37</v>
      </c>
      <c r="O21" s="216" t="s">
        <v>38</v>
      </c>
    </row>
    <row r="22" spans="1:18" x14ac:dyDescent="0.25">
      <c r="M22" s="420" t="s">
        <v>2002</v>
      </c>
      <c r="N22" s="205">
        <v>12</v>
      </c>
      <c r="O22" s="217">
        <f>O7+O8+O9+O10+O11+O12+O13+O14+O15+O16+O17+O18</f>
        <v>453800</v>
      </c>
    </row>
  </sheetData>
  <mergeCells count="15">
    <mergeCell ref="N20:O20"/>
    <mergeCell ref="Q4:Q5"/>
    <mergeCell ref="R4:R5"/>
    <mergeCell ref="O4:P4"/>
    <mergeCell ref="M4:N4"/>
    <mergeCell ref="F4:F5"/>
    <mergeCell ref="G4:G5"/>
    <mergeCell ref="H4:I4"/>
    <mergeCell ref="J4:J5"/>
    <mergeCell ref="K4:L4"/>
    <mergeCell ref="A4:A5"/>
    <mergeCell ref="B4:B5"/>
    <mergeCell ref="C4:C5"/>
    <mergeCell ref="D4:D5"/>
    <mergeCell ref="E4: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34"/>
  <sheetViews>
    <sheetView topLeftCell="A16" zoomScale="60" zoomScaleNormal="60" workbookViewId="0">
      <selection activeCell="M28" sqref="M28:M30"/>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3.5703125" style="1" customWidth="1"/>
    <col min="9" max="9" width="15.425781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1.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156" t="s">
        <v>2025</v>
      </c>
    </row>
    <row r="3" spans="1:19" x14ac:dyDescent="0.25">
      <c r="M3" s="2"/>
      <c r="N3" s="2"/>
      <c r="O3" s="2"/>
      <c r="P3" s="2"/>
    </row>
    <row r="4" spans="1:19" s="4" customFormat="1" ht="50.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3"/>
    </row>
    <row r="6" spans="1:19" s="4" customFormat="1"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3"/>
    </row>
    <row r="7" spans="1:19" s="11" customFormat="1" ht="87" customHeight="1" x14ac:dyDescent="0.25">
      <c r="A7" s="677">
        <v>1</v>
      </c>
      <c r="B7" s="617" t="s">
        <v>46</v>
      </c>
      <c r="C7" s="677">
        <v>1.2</v>
      </c>
      <c r="D7" s="723">
        <v>3</v>
      </c>
      <c r="E7" s="617" t="s">
        <v>414</v>
      </c>
      <c r="F7" s="734" t="s">
        <v>616</v>
      </c>
      <c r="G7" s="735" t="s">
        <v>415</v>
      </c>
      <c r="H7" s="430" t="s">
        <v>416</v>
      </c>
      <c r="I7" s="430" t="s">
        <v>417</v>
      </c>
      <c r="J7" s="617" t="s">
        <v>418</v>
      </c>
      <c r="K7" s="751" t="s">
        <v>34</v>
      </c>
      <c r="L7" s="754"/>
      <c r="M7" s="737">
        <v>100000</v>
      </c>
      <c r="N7" s="745"/>
      <c r="O7" s="737">
        <v>100000</v>
      </c>
      <c r="P7" s="745"/>
      <c r="Q7" s="617" t="s">
        <v>419</v>
      </c>
      <c r="R7" s="617" t="s">
        <v>420</v>
      </c>
      <c r="S7" s="19"/>
    </row>
    <row r="8" spans="1:19" s="11" customFormat="1" ht="63" customHeight="1" x14ac:dyDescent="0.25">
      <c r="A8" s="727"/>
      <c r="B8" s="618"/>
      <c r="C8" s="727"/>
      <c r="D8" s="724"/>
      <c r="E8" s="618"/>
      <c r="F8" s="734"/>
      <c r="G8" s="750"/>
      <c r="H8" s="399" t="s">
        <v>421</v>
      </c>
      <c r="I8" s="53" t="s">
        <v>422</v>
      </c>
      <c r="J8" s="619"/>
      <c r="K8" s="752"/>
      <c r="L8" s="755"/>
      <c r="M8" s="748"/>
      <c r="N8" s="746"/>
      <c r="O8" s="748"/>
      <c r="P8" s="746"/>
      <c r="Q8" s="618"/>
      <c r="R8" s="618"/>
      <c r="S8" s="19"/>
    </row>
    <row r="9" spans="1:19" s="11" customFormat="1" ht="42" customHeight="1" x14ac:dyDescent="0.25">
      <c r="A9" s="727"/>
      <c r="B9" s="618"/>
      <c r="C9" s="727"/>
      <c r="D9" s="724"/>
      <c r="E9" s="618"/>
      <c r="F9" s="734"/>
      <c r="G9" s="739" t="s">
        <v>76</v>
      </c>
      <c r="H9" s="667" t="s">
        <v>79</v>
      </c>
      <c r="I9" s="742" t="s">
        <v>417</v>
      </c>
      <c r="J9" s="667" t="s">
        <v>617</v>
      </c>
      <c r="K9" s="752"/>
      <c r="L9" s="755"/>
      <c r="M9" s="748"/>
      <c r="N9" s="746"/>
      <c r="O9" s="748"/>
      <c r="P9" s="746"/>
      <c r="Q9" s="618"/>
      <c r="R9" s="618"/>
      <c r="S9" s="19"/>
    </row>
    <row r="10" spans="1:19" s="11" customFormat="1" ht="53.25" customHeight="1" x14ac:dyDescent="0.25">
      <c r="A10" s="727"/>
      <c r="B10" s="618"/>
      <c r="C10" s="727"/>
      <c r="D10" s="724"/>
      <c r="E10" s="618"/>
      <c r="F10" s="734"/>
      <c r="G10" s="740"/>
      <c r="H10" s="667"/>
      <c r="I10" s="743"/>
      <c r="J10" s="667"/>
      <c r="K10" s="752"/>
      <c r="L10" s="755"/>
      <c r="M10" s="748"/>
      <c r="N10" s="746"/>
      <c r="O10" s="748"/>
      <c r="P10" s="746"/>
      <c r="Q10" s="618"/>
      <c r="R10" s="618"/>
      <c r="S10" s="19"/>
    </row>
    <row r="11" spans="1:19" s="11" customFormat="1" ht="43.5" customHeight="1" x14ac:dyDescent="0.25">
      <c r="A11" s="727"/>
      <c r="B11" s="618"/>
      <c r="C11" s="727"/>
      <c r="D11" s="724"/>
      <c r="E11" s="618"/>
      <c r="F11" s="734"/>
      <c r="G11" s="740"/>
      <c r="H11" s="667"/>
      <c r="I11" s="743"/>
      <c r="J11" s="667"/>
      <c r="K11" s="752"/>
      <c r="L11" s="755"/>
      <c r="M11" s="748"/>
      <c r="N11" s="746"/>
      <c r="O11" s="748"/>
      <c r="P11" s="746"/>
      <c r="Q11" s="618"/>
      <c r="R11" s="618"/>
      <c r="S11" s="19"/>
    </row>
    <row r="12" spans="1:19" s="11" customFormat="1" ht="23.25" customHeight="1" x14ac:dyDescent="0.25">
      <c r="A12" s="727"/>
      <c r="B12" s="618"/>
      <c r="C12" s="727"/>
      <c r="D12" s="724"/>
      <c r="E12" s="618"/>
      <c r="F12" s="734"/>
      <c r="G12" s="740"/>
      <c r="H12" s="667"/>
      <c r="I12" s="743"/>
      <c r="J12" s="667"/>
      <c r="K12" s="752"/>
      <c r="L12" s="755"/>
      <c r="M12" s="748"/>
      <c r="N12" s="746"/>
      <c r="O12" s="748"/>
      <c r="P12" s="746"/>
      <c r="Q12" s="618"/>
      <c r="R12" s="618"/>
      <c r="S12" s="19"/>
    </row>
    <row r="13" spans="1:19" s="11" customFormat="1" ht="59.25" customHeight="1" x14ac:dyDescent="0.25">
      <c r="A13" s="727"/>
      <c r="B13" s="618"/>
      <c r="C13" s="727"/>
      <c r="D13" s="724"/>
      <c r="E13" s="618"/>
      <c r="F13" s="734"/>
      <c r="G13" s="740"/>
      <c r="H13" s="667"/>
      <c r="I13" s="743"/>
      <c r="J13" s="667"/>
      <c r="K13" s="752"/>
      <c r="L13" s="755"/>
      <c r="M13" s="748"/>
      <c r="N13" s="746"/>
      <c r="O13" s="748"/>
      <c r="P13" s="746"/>
      <c r="Q13" s="618"/>
      <c r="R13" s="618"/>
      <c r="S13" s="19"/>
    </row>
    <row r="14" spans="1:19" s="11" customFormat="1" ht="25.5" customHeight="1" x14ac:dyDescent="0.25">
      <c r="A14" s="727"/>
      <c r="B14" s="618"/>
      <c r="C14" s="727"/>
      <c r="D14" s="724"/>
      <c r="E14" s="618"/>
      <c r="F14" s="734"/>
      <c r="G14" s="740"/>
      <c r="H14" s="667"/>
      <c r="I14" s="744"/>
      <c r="J14" s="667"/>
      <c r="K14" s="752"/>
      <c r="L14" s="755"/>
      <c r="M14" s="748"/>
      <c r="N14" s="746"/>
      <c r="O14" s="748"/>
      <c r="P14" s="746"/>
      <c r="Q14" s="618"/>
      <c r="R14" s="618"/>
      <c r="S14" s="19"/>
    </row>
    <row r="15" spans="1:19" s="11" customFormat="1" ht="159" customHeight="1" x14ac:dyDescent="0.25">
      <c r="A15" s="731"/>
      <c r="B15" s="619"/>
      <c r="C15" s="731"/>
      <c r="D15" s="738"/>
      <c r="E15" s="619"/>
      <c r="F15" s="734"/>
      <c r="G15" s="741"/>
      <c r="H15" s="399" t="s">
        <v>275</v>
      </c>
      <c r="I15" s="53" t="s">
        <v>618</v>
      </c>
      <c r="J15" s="667"/>
      <c r="K15" s="753"/>
      <c r="L15" s="756"/>
      <c r="M15" s="749"/>
      <c r="N15" s="747"/>
      <c r="O15" s="749"/>
      <c r="P15" s="747"/>
      <c r="Q15" s="619"/>
      <c r="R15" s="619"/>
      <c r="S15" s="19"/>
    </row>
    <row r="16" spans="1:19" ht="50.25" customHeight="1" x14ac:dyDescent="0.25">
      <c r="A16" s="677">
        <v>2</v>
      </c>
      <c r="B16" s="677" t="s">
        <v>46</v>
      </c>
      <c r="C16" s="677">
        <v>1</v>
      </c>
      <c r="D16" s="677">
        <v>6</v>
      </c>
      <c r="E16" s="617" t="s">
        <v>423</v>
      </c>
      <c r="F16" s="728" t="s">
        <v>619</v>
      </c>
      <c r="G16" s="677" t="s">
        <v>35</v>
      </c>
      <c r="H16" s="728" t="s">
        <v>62</v>
      </c>
      <c r="I16" s="677" t="s">
        <v>417</v>
      </c>
      <c r="J16" s="617" t="s">
        <v>424</v>
      </c>
      <c r="K16" s="677" t="s">
        <v>34</v>
      </c>
      <c r="L16" s="677"/>
      <c r="M16" s="737">
        <v>34000</v>
      </c>
      <c r="N16" s="677"/>
      <c r="O16" s="737">
        <v>34000</v>
      </c>
      <c r="P16" s="677"/>
      <c r="Q16" s="617" t="s">
        <v>419</v>
      </c>
      <c r="R16" s="617" t="s">
        <v>420</v>
      </c>
      <c r="S16" s="20"/>
    </row>
    <row r="17" spans="1:18" ht="36.75" customHeight="1" x14ac:dyDescent="0.25">
      <c r="A17" s="727"/>
      <c r="B17" s="727"/>
      <c r="C17" s="727"/>
      <c r="D17" s="727"/>
      <c r="E17" s="618"/>
      <c r="F17" s="729"/>
      <c r="G17" s="727"/>
      <c r="H17" s="729"/>
      <c r="I17" s="727"/>
      <c r="J17" s="618"/>
      <c r="K17" s="727"/>
      <c r="L17" s="727"/>
      <c r="M17" s="727"/>
      <c r="N17" s="727"/>
      <c r="O17" s="727"/>
      <c r="P17" s="727"/>
      <c r="Q17" s="618"/>
      <c r="R17" s="618"/>
    </row>
    <row r="18" spans="1:18" ht="50.25" customHeight="1" x14ac:dyDescent="0.25">
      <c r="A18" s="727"/>
      <c r="B18" s="727"/>
      <c r="C18" s="727"/>
      <c r="D18" s="727"/>
      <c r="E18" s="618"/>
      <c r="F18" s="729"/>
      <c r="G18" s="727"/>
      <c r="H18" s="729"/>
      <c r="I18" s="727"/>
      <c r="J18" s="618"/>
      <c r="K18" s="727"/>
      <c r="L18" s="727"/>
      <c r="M18" s="727"/>
      <c r="N18" s="727"/>
      <c r="O18" s="727"/>
      <c r="P18" s="727"/>
      <c r="Q18" s="618"/>
      <c r="R18" s="618"/>
    </row>
    <row r="19" spans="1:18" ht="42.75" customHeight="1" x14ac:dyDescent="0.25">
      <c r="A19" s="731"/>
      <c r="B19" s="731"/>
      <c r="C19" s="731"/>
      <c r="D19" s="731"/>
      <c r="E19" s="619"/>
      <c r="F19" s="730"/>
      <c r="G19" s="731"/>
      <c r="H19" s="434" t="s">
        <v>63</v>
      </c>
      <c r="I19" s="53" t="s">
        <v>618</v>
      </c>
      <c r="J19" s="619"/>
      <c r="K19" s="731"/>
      <c r="L19" s="731"/>
      <c r="M19" s="731"/>
      <c r="N19" s="731"/>
      <c r="O19" s="731"/>
      <c r="P19" s="731"/>
      <c r="Q19" s="619"/>
      <c r="R19" s="619"/>
    </row>
    <row r="20" spans="1:18" ht="45.75" customHeight="1" x14ac:dyDescent="0.25">
      <c r="A20" s="677">
        <v>3</v>
      </c>
      <c r="B20" s="677" t="s">
        <v>50</v>
      </c>
      <c r="C20" s="732" t="s">
        <v>425</v>
      </c>
      <c r="D20" s="682">
        <v>10</v>
      </c>
      <c r="E20" s="677" t="s">
        <v>426</v>
      </c>
      <c r="F20" s="734" t="s">
        <v>620</v>
      </c>
      <c r="G20" s="677" t="s">
        <v>427</v>
      </c>
      <c r="H20" s="435" t="s">
        <v>110</v>
      </c>
      <c r="I20" s="402" t="s">
        <v>621</v>
      </c>
      <c r="J20" s="617" t="s">
        <v>622</v>
      </c>
      <c r="K20" s="677" t="s">
        <v>34</v>
      </c>
      <c r="L20" s="682"/>
      <c r="M20" s="721">
        <v>209000</v>
      </c>
      <c r="N20" s="682"/>
      <c r="O20" s="721">
        <v>209000</v>
      </c>
      <c r="P20" s="682"/>
      <c r="Q20" s="723" t="s">
        <v>419</v>
      </c>
      <c r="R20" s="667" t="s">
        <v>420</v>
      </c>
    </row>
    <row r="21" spans="1:18" ht="55.5" customHeight="1" x14ac:dyDescent="0.25">
      <c r="A21" s="727"/>
      <c r="B21" s="727"/>
      <c r="C21" s="733"/>
      <c r="D21" s="682"/>
      <c r="E21" s="727"/>
      <c r="F21" s="734"/>
      <c r="G21" s="727"/>
      <c r="H21" s="435" t="s">
        <v>428</v>
      </c>
      <c r="I21" s="402" t="s">
        <v>623</v>
      </c>
      <c r="J21" s="618"/>
      <c r="K21" s="727"/>
      <c r="L21" s="682"/>
      <c r="M21" s="722"/>
      <c r="N21" s="682"/>
      <c r="O21" s="722"/>
      <c r="P21" s="682"/>
      <c r="Q21" s="724"/>
      <c r="R21" s="667"/>
    </row>
    <row r="22" spans="1:18" ht="39" customHeight="1" x14ac:dyDescent="0.25">
      <c r="A22" s="727"/>
      <c r="B22" s="727"/>
      <c r="C22" s="733"/>
      <c r="D22" s="682"/>
      <c r="E22" s="727"/>
      <c r="F22" s="734"/>
      <c r="G22" s="727"/>
      <c r="H22" s="434" t="s">
        <v>429</v>
      </c>
      <c r="I22" s="402" t="s">
        <v>624</v>
      </c>
      <c r="J22" s="618"/>
      <c r="K22" s="727"/>
      <c r="L22" s="682"/>
      <c r="M22" s="722"/>
      <c r="N22" s="682"/>
      <c r="O22" s="722"/>
      <c r="P22" s="682"/>
      <c r="Q22" s="724"/>
      <c r="R22" s="667"/>
    </row>
    <row r="23" spans="1:18" ht="49.5" customHeight="1" x14ac:dyDescent="0.25">
      <c r="A23" s="727"/>
      <c r="B23" s="727"/>
      <c r="C23" s="733"/>
      <c r="D23" s="682"/>
      <c r="E23" s="727"/>
      <c r="F23" s="734"/>
      <c r="G23" s="735" t="s">
        <v>72</v>
      </c>
      <c r="H23" s="434" t="s">
        <v>73</v>
      </c>
      <c r="I23" s="402" t="s">
        <v>625</v>
      </c>
      <c r="J23" s="618"/>
      <c r="K23" s="727"/>
      <c r="L23" s="682"/>
      <c r="M23" s="722"/>
      <c r="N23" s="682"/>
      <c r="O23" s="722"/>
      <c r="P23" s="682"/>
      <c r="Q23" s="724"/>
      <c r="R23" s="667"/>
    </row>
    <row r="24" spans="1:18" ht="42.75" customHeight="1" x14ac:dyDescent="0.25">
      <c r="A24" s="727"/>
      <c r="B24" s="727"/>
      <c r="C24" s="733"/>
      <c r="D24" s="682"/>
      <c r="E24" s="727"/>
      <c r="F24" s="734"/>
      <c r="G24" s="736"/>
      <c r="H24" s="436" t="s">
        <v>626</v>
      </c>
      <c r="I24" s="403" t="s">
        <v>627</v>
      </c>
      <c r="J24" s="618"/>
      <c r="K24" s="727"/>
      <c r="L24" s="682"/>
      <c r="M24" s="722"/>
      <c r="N24" s="682"/>
      <c r="O24" s="722"/>
      <c r="P24" s="682"/>
      <c r="Q24" s="724"/>
      <c r="R24" s="667"/>
    </row>
    <row r="25" spans="1:18" ht="61.5" customHeight="1" x14ac:dyDescent="0.25">
      <c r="A25" s="667">
        <v>4</v>
      </c>
      <c r="B25" s="682" t="s">
        <v>50</v>
      </c>
      <c r="C25" s="726" t="s">
        <v>47</v>
      </c>
      <c r="D25" s="682">
        <v>9</v>
      </c>
      <c r="E25" s="667" t="s">
        <v>628</v>
      </c>
      <c r="F25" s="725" t="s">
        <v>629</v>
      </c>
      <c r="G25" s="682" t="s">
        <v>76</v>
      </c>
      <c r="H25" s="434" t="s">
        <v>273</v>
      </c>
      <c r="I25" s="423" t="s">
        <v>625</v>
      </c>
      <c r="J25" s="667" t="s">
        <v>630</v>
      </c>
      <c r="K25" s="682" t="s">
        <v>42</v>
      </c>
      <c r="L25" s="682"/>
      <c r="M25" s="720">
        <v>55000</v>
      </c>
      <c r="N25" s="682"/>
      <c r="O25" s="720">
        <v>55000</v>
      </c>
      <c r="P25" s="682"/>
      <c r="Q25" s="667" t="s">
        <v>419</v>
      </c>
      <c r="R25" s="667" t="s">
        <v>420</v>
      </c>
    </row>
    <row r="26" spans="1:18" ht="74.25" customHeight="1" x14ac:dyDescent="0.25">
      <c r="A26" s="667"/>
      <c r="B26" s="682"/>
      <c r="C26" s="726"/>
      <c r="D26" s="682"/>
      <c r="E26" s="667"/>
      <c r="F26" s="725"/>
      <c r="G26" s="682"/>
      <c r="H26" s="434" t="s">
        <v>275</v>
      </c>
      <c r="I26" s="423" t="s">
        <v>618</v>
      </c>
      <c r="J26" s="667"/>
      <c r="K26" s="682"/>
      <c r="L26" s="682"/>
      <c r="M26" s="720"/>
      <c r="N26" s="682"/>
      <c r="O26" s="720"/>
      <c r="P26" s="682"/>
      <c r="Q26" s="667"/>
      <c r="R26" s="667"/>
    </row>
    <row r="28" spans="1:18" x14ac:dyDescent="0.25">
      <c r="M28" s="419"/>
      <c r="N28" s="637" t="s">
        <v>36</v>
      </c>
      <c r="O28" s="637"/>
    </row>
    <row r="29" spans="1:18" x14ac:dyDescent="0.25">
      <c r="M29" s="420"/>
      <c r="N29" s="185" t="s">
        <v>37</v>
      </c>
      <c r="O29" s="200" t="s">
        <v>38</v>
      </c>
    </row>
    <row r="30" spans="1:18" x14ac:dyDescent="0.25">
      <c r="M30" s="420" t="s">
        <v>2002</v>
      </c>
      <c r="N30" s="205">
        <v>4</v>
      </c>
      <c r="O30" s="201">
        <f>O7+O16+O20+O25</f>
        <v>398000</v>
      </c>
    </row>
    <row r="34" spans="6:16" x14ac:dyDescent="0.25">
      <c r="F34" s="10"/>
      <c r="N34" s="2"/>
      <c r="P34" s="2"/>
    </row>
  </sheetData>
  <mergeCells count="86">
    <mergeCell ref="Q7:Q15"/>
    <mergeCell ref="R7:R15"/>
    <mergeCell ref="G7:G8"/>
    <mergeCell ref="J7:J8"/>
    <mergeCell ref="K7:K15"/>
    <mergeCell ref="L7:L15"/>
    <mergeCell ref="M7:M15"/>
    <mergeCell ref="I16:I18"/>
    <mergeCell ref="J16:J19"/>
    <mergeCell ref="R16:R19"/>
    <mergeCell ref="F4:F5"/>
    <mergeCell ref="A4:A5"/>
    <mergeCell ref="B4:B5"/>
    <mergeCell ref="C4:C5"/>
    <mergeCell ref="D4:D5"/>
    <mergeCell ref="E4:E5"/>
    <mergeCell ref="Q4:Q5"/>
    <mergeCell ref="R4:R5"/>
    <mergeCell ref="G4:G5"/>
    <mergeCell ref="H4:I4"/>
    <mergeCell ref="J4:J5"/>
    <mergeCell ref="K4:L4"/>
    <mergeCell ref="M4:N4"/>
    <mergeCell ref="O4:P4"/>
    <mergeCell ref="A7:A15"/>
    <mergeCell ref="B7:B15"/>
    <mergeCell ref="C7:C15"/>
    <mergeCell ref="D7:D15"/>
    <mergeCell ref="E7:E15"/>
    <mergeCell ref="F7:F15"/>
    <mergeCell ref="G9:G15"/>
    <mergeCell ref="H9:H14"/>
    <mergeCell ref="I9:I14"/>
    <mergeCell ref="J9:J15"/>
    <mergeCell ref="N7:N15"/>
    <mergeCell ref="O7:O15"/>
    <mergeCell ref="P7:P15"/>
    <mergeCell ref="P16:P19"/>
    <mergeCell ref="Q16:Q19"/>
    <mergeCell ref="K16:K19"/>
    <mergeCell ref="L16:L19"/>
    <mergeCell ref="M16:M19"/>
    <mergeCell ref="N16:N19"/>
    <mergeCell ref="O16:O19"/>
    <mergeCell ref="F16:F19"/>
    <mergeCell ref="G16:G19"/>
    <mergeCell ref="H16:H18"/>
    <mergeCell ref="A20:A24"/>
    <mergeCell ref="B20:B24"/>
    <mergeCell ref="C20:C24"/>
    <mergeCell ref="D20:D24"/>
    <mergeCell ref="E20:E24"/>
    <mergeCell ref="F20:F24"/>
    <mergeCell ref="G20:G22"/>
    <mergeCell ref="G23:G24"/>
    <mergeCell ref="A16:A19"/>
    <mergeCell ref="B16:B19"/>
    <mergeCell ref="C16:C19"/>
    <mergeCell ref="D16:D19"/>
    <mergeCell ref="E16:E19"/>
    <mergeCell ref="J20:J24"/>
    <mergeCell ref="K20:K24"/>
    <mergeCell ref="L20:L24"/>
    <mergeCell ref="M20:M24"/>
    <mergeCell ref="N20:N24"/>
    <mergeCell ref="N28:O28"/>
    <mergeCell ref="O25:O26"/>
    <mergeCell ref="P25:P26"/>
    <mergeCell ref="Q25:Q26"/>
    <mergeCell ref="R25:R26"/>
    <mergeCell ref="A25:A26"/>
    <mergeCell ref="B25:B26"/>
    <mergeCell ref="C25:C26"/>
    <mergeCell ref="D25:D26"/>
    <mergeCell ref="E25:E26"/>
    <mergeCell ref="F25:F26"/>
    <mergeCell ref="G25:G26"/>
    <mergeCell ref="J25:J26"/>
    <mergeCell ref="K25:K26"/>
    <mergeCell ref="L25:L26"/>
    <mergeCell ref="R20:R24"/>
    <mergeCell ref="M25:M26"/>
    <mergeCell ref="N25:N26"/>
    <mergeCell ref="O20:O24"/>
    <mergeCell ref="P20:P24"/>
    <mergeCell ref="Q20:Q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11"/>
  <sheetViews>
    <sheetView zoomScale="80" zoomScaleNormal="80" workbookViewId="0">
      <selection activeCell="M9" sqref="M9:M11"/>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25">
      <c r="A2" s="187" t="s">
        <v>2026</v>
      </c>
      <c r="B2" s="157"/>
      <c r="C2" s="157"/>
      <c r="D2" s="157"/>
      <c r="E2" s="157"/>
      <c r="F2" s="157"/>
    </row>
    <row r="3" spans="1:19" x14ac:dyDescent="0.25">
      <c r="M3" s="2"/>
      <c r="N3" s="2"/>
      <c r="O3" s="2"/>
      <c r="P3" s="2"/>
    </row>
    <row r="4" spans="1:19" s="4" customFormat="1" ht="5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3"/>
    </row>
    <row r="6" spans="1:19" s="4" customFormat="1"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3"/>
    </row>
    <row r="7" spans="1:19" s="11" customFormat="1" ht="105" x14ac:dyDescent="0.25">
      <c r="A7" s="48">
        <v>1</v>
      </c>
      <c r="B7" s="17" t="s">
        <v>55</v>
      </c>
      <c r="C7" s="17" t="s">
        <v>430</v>
      </c>
      <c r="D7" s="17">
        <v>13</v>
      </c>
      <c r="E7" s="40" t="s">
        <v>431</v>
      </c>
      <c r="F7" s="40" t="s">
        <v>432</v>
      </c>
      <c r="G7" s="40" t="s">
        <v>433</v>
      </c>
      <c r="H7" s="40" t="s">
        <v>434</v>
      </c>
      <c r="I7" s="40" t="s">
        <v>435</v>
      </c>
      <c r="J7" s="40" t="s">
        <v>436</v>
      </c>
      <c r="K7" s="32" t="s">
        <v>42</v>
      </c>
      <c r="L7" s="120"/>
      <c r="M7" s="47">
        <v>85000</v>
      </c>
      <c r="N7" s="47"/>
      <c r="O7" s="47">
        <v>85000</v>
      </c>
      <c r="P7" s="47"/>
      <c r="Q7" s="32" t="s">
        <v>437</v>
      </c>
      <c r="R7" s="32" t="s">
        <v>438</v>
      </c>
      <c r="S7" s="19"/>
    </row>
    <row r="9" spans="1:19" x14ac:dyDescent="0.25">
      <c r="M9" s="419"/>
      <c r="N9" s="637" t="s">
        <v>36</v>
      </c>
      <c r="O9" s="637"/>
    </row>
    <row r="10" spans="1:19" x14ac:dyDescent="0.25">
      <c r="M10" s="420"/>
      <c r="N10" s="130" t="s">
        <v>37</v>
      </c>
      <c r="O10" s="130" t="s">
        <v>38</v>
      </c>
    </row>
    <row r="11" spans="1:19" x14ac:dyDescent="0.25">
      <c r="M11" s="420" t="s">
        <v>2002</v>
      </c>
      <c r="N11" s="44">
        <v>1</v>
      </c>
      <c r="O11" s="91">
        <v>85000</v>
      </c>
    </row>
  </sheetData>
  <mergeCells count="15">
    <mergeCell ref="N9:O9"/>
    <mergeCell ref="E4:E5"/>
    <mergeCell ref="F4:F5"/>
    <mergeCell ref="Q4:Q5"/>
    <mergeCell ref="G4:G5"/>
    <mergeCell ref="H4:I4"/>
    <mergeCell ref="J4:J5"/>
    <mergeCell ref="K4:L4"/>
    <mergeCell ref="M4:N4"/>
    <mergeCell ref="R4:R5"/>
    <mergeCell ref="A4:A5"/>
    <mergeCell ref="B4:B5"/>
    <mergeCell ref="C4:C5"/>
    <mergeCell ref="D4:D5"/>
    <mergeCell ref="O4:P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16"/>
  <sheetViews>
    <sheetView topLeftCell="A10" zoomScale="70" zoomScaleNormal="70" workbookViewId="0">
      <selection activeCell="M14" sqref="M14:M16"/>
    </sheetView>
  </sheetViews>
  <sheetFormatPr defaultRowHeight="15.75" x14ac:dyDescent="0.25"/>
  <cols>
    <col min="1" max="1" width="4.7109375" style="159" customWidth="1"/>
    <col min="2" max="2" width="10.42578125" style="159" customWidth="1"/>
    <col min="3" max="3" width="11.42578125" style="159" customWidth="1"/>
    <col min="4" max="4" width="10.7109375" style="159" customWidth="1"/>
    <col min="5" max="5" width="45.7109375" style="159" customWidth="1"/>
    <col min="6" max="6" width="57.85546875" style="159" customWidth="1"/>
    <col min="7" max="7" width="35.7109375" style="159" customWidth="1"/>
    <col min="8" max="8" width="19.28515625" style="159" customWidth="1"/>
    <col min="9" max="9" width="14.42578125" style="159" customWidth="1"/>
    <col min="10" max="10" width="29.7109375" style="159" customWidth="1"/>
    <col min="11" max="11" width="10.7109375" style="159" customWidth="1"/>
    <col min="12" max="12" width="12.7109375" style="159" customWidth="1"/>
    <col min="13" max="16" width="14.7109375" style="160" customWidth="1"/>
    <col min="17" max="17" width="18.140625" style="159" customWidth="1"/>
    <col min="18" max="18" width="18.42578125" style="159" customWidth="1"/>
    <col min="19" max="19" width="19.5703125" style="196" customWidth="1"/>
    <col min="20" max="258" width="9.140625" style="159"/>
    <col min="259" max="259" width="4.7109375" style="159" bestFit="1" customWidth="1"/>
    <col min="260" max="260" width="9.7109375" style="159" bestFit="1" customWidth="1"/>
    <col min="261" max="261" width="10" style="159" bestFit="1" customWidth="1"/>
    <col min="262" max="262" width="8.85546875" style="159" bestFit="1" customWidth="1"/>
    <col min="263" max="263" width="22.85546875" style="159" customWidth="1"/>
    <col min="264" max="264" width="59.7109375" style="159" bestFit="1" customWidth="1"/>
    <col min="265" max="265" width="57.85546875" style="159" bestFit="1" customWidth="1"/>
    <col min="266" max="266" width="35.28515625" style="159" bestFit="1" customWidth="1"/>
    <col min="267" max="267" width="28.140625" style="159" bestFit="1" customWidth="1"/>
    <col min="268" max="268" width="33.140625" style="159" bestFit="1" customWidth="1"/>
    <col min="269" max="269" width="26" style="159" bestFit="1" customWidth="1"/>
    <col min="270" max="270" width="19.140625" style="159" bestFit="1" customWidth="1"/>
    <col min="271" max="271" width="10.42578125" style="159" customWidth="1"/>
    <col min="272" max="272" width="11.85546875" style="159" customWidth="1"/>
    <col min="273" max="273" width="14.7109375" style="159" customWidth="1"/>
    <col min="274" max="274" width="9" style="159" bestFit="1" customWidth="1"/>
    <col min="275" max="514" width="9.140625" style="159"/>
    <col min="515" max="515" width="4.7109375" style="159" bestFit="1" customWidth="1"/>
    <col min="516" max="516" width="9.7109375" style="159" bestFit="1" customWidth="1"/>
    <col min="517" max="517" width="10" style="159" bestFit="1" customWidth="1"/>
    <col min="518" max="518" width="8.85546875" style="159" bestFit="1" customWidth="1"/>
    <col min="519" max="519" width="22.85546875" style="159" customWidth="1"/>
    <col min="520" max="520" width="59.7109375" style="159" bestFit="1" customWidth="1"/>
    <col min="521" max="521" width="57.85546875" style="159" bestFit="1" customWidth="1"/>
    <col min="522" max="522" width="35.28515625" style="159" bestFit="1" customWidth="1"/>
    <col min="523" max="523" width="28.140625" style="159" bestFit="1" customWidth="1"/>
    <col min="524" max="524" width="33.140625" style="159" bestFit="1" customWidth="1"/>
    <col min="525" max="525" width="26" style="159" bestFit="1" customWidth="1"/>
    <col min="526" max="526" width="19.140625" style="159" bestFit="1" customWidth="1"/>
    <col min="527" max="527" width="10.42578125" style="159" customWidth="1"/>
    <col min="528" max="528" width="11.85546875" style="159" customWidth="1"/>
    <col min="529" max="529" width="14.7109375" style="159" customWidth="1"/>
    <col min="530" max="530" width="9" style="159" bestFit="1" customWidth="1"/>
    <col min="531" max="770" width="9.140625" style="159"/>
    <col min="771" max="771" width="4.7109375" style="159" bestFit="1" customWidth="1"/>
    <col min="772" max="772" width="9.7109375" style="159" bestFit="1" customWidth="1"/>
    <col min="773" max="773" width="10" style="159" bestFit="1" customWidth="1"/>
    <col min="774" max="774" width="8.85546875" style="159" bestFit="1" customWidth="1"/>
    <col min="775" max="775" width="22.85546875" style="159" customWidth="1"/>
    <col min="776" max="776" width="59.7109375" style="159" bestFit="1" customWidth="1"/>
    <col min="777" max="777" width="57.85546875" style="159" bestFit="1" customWidth="1"/>
    <col min="778" max="778" width="35.28515625" style="159" bestFit="1" customWidth="1"/>
    <col min="779" max="779" width="28.140625" style="159" bestFit="1" customWidth="1"/>
    <col min="780" max="780" width="33.140625" style="159" bestFit="1" customWidth="1"/>
    <col min="781" max="781" width="26" style="159" bestFit="1" customWidth="1"/>
    <col min="782" max="782" width="19.140625" style="159" bestFit="1" customWidth="1"/>
    <col min="783" max="783" width="10.42578125" style="159" customWidth="1"/>
    <col min="784" max="784" width="11.85546875" style="159" customWidth="1"/>
    <col min="785" max="785" width="14.7109375" style="159" customWidth="1"/>
    <col min="786" max="786" width="9" style="159" bestFit="1" customWidth="1"/>
    <col min="787" max="1026" width="9.140625" style="159"/>
    <col min="1027" max="1027" width="4.7109375" style="159" bestFit="1" customWidth="1"/>
    <col min="1028" max="1028" width="9.7109375" style="159" bestFit="1" customWidth="1"/>
    <col min="1029" max="1029" width="10" style="159" bestFit="1" customWidth="1"/>
    <col min="1030" max="1030" width="8.85546875" style="159" bestFit="1" customWidth="1"/>
    <col min="1031" max="1031" width="22.85546875" style="159" customWidth="1"/>
    <col min="1032" max="1032" width="59.7109375" style="159" bestFit="1" customWidth="1"/>
    <col min="1033" max="1033" width="57.85546875" style="159" bestFit="1" customWidth="1"/>
    <col min="1034" max="1034" width="35.28515625" style="159" bestFit="1" customWidth="1"/>
    <col min="1035" max="1035" width="28.140625" style="159" bestFit="1" customWidth="1"/>
    <col min="1036" max="1036" width="33.140625" style="159" bestFit="1" customWidth="1"/>
    <col min="1037" max="1037" width="26" style="159" bestFit="1" customWidth="1"/>
    <col min="1038" max="1038" width="19.140625" style="159" bestFit="1" customWidth="1"/>
    <col min="1039" max="1039" width="10.42578125" style="159" customWidth="1"/>
    <col min="1040" max="1040" width="11.85546875" style="159" customWidth="1"/>
    <col min="1041" max="1041" width="14.7109375" style="159" customWidth="1"/>
    <col min="1042" max="1042" width="9" style="159" bestFit="1" customWidth="1"/>
    <col min="1043" max="1282" width="9.140625" style="159"/>
    <col min="1283" max="1283" width="4.7109375" style="159" bestFit="1" customWidth="1"/>
    <col min="1284" max="1284" width="9.7109375" style="159" bestFit="1" customWidth="1"/>
    <col min="1285" max="1285" width="10" style="159" bestFit="1" customWidth="1"/>
    <col min="1286" max="1286" width="8.85546875" style="159" bestFit="1" customWidth="1"/>
    <col min="1287" max="1287" width="22.85546875" style="159" customWidth="1"/>
    <col min="1288" max="1288" width="59.7109375" style="159" bestFit="1" customWidth="1"/>
    <col min="1289" max="1289" width="57.85546875" style="159" bestFit="1" customWidth="1"/>
    <col min="1290" max="1290" width="35.28515625" style="159" bestFit="1" customWidth="1"/>
    <col min="1291" max="1291" width="28.140625" style="159" bestFit="1" customWidth="1"/>
    <col min="1292" max="1292" width="33.140625" style="159" bestFit="1" customWidth="1"/>
    <col min="1293" max="1293" width="26" style="159" bestFit="1" customWidth="1"/>
    <col min="1294" max="1294" width="19.140625" style="159" bestFit="1" customWidth="1"/>
    <col min="1295" max="1295" width="10.42578125" style="159" customWidth="1"/>
    <col min="1296" max="1296" width="11.85546875" style="159" customWidth="1"/>
    <col min="1297" max="1297" width="14.7109375" style="159" customWidth="1"/>
    <col min="1298" max="1298" width="9" style="159" bestFit="1" customWidth="1"/>
    <col min="1299" max="1538" width="9.140625" style="159"/>
    <col min="1539" max="1539" width="4.7109375" style="159" bestFit="1" customWidth="1"/>
    <col min="1540" max="1540" width="9.7109375" style="159" bestFit="1" customWidth="1"/>
    <col min="1541" max="1541" width="10" style="159" bestFit="1" customWidth="1"/>
    <col min="1542" max="1542" width="8.85546875" style="159" bestFit="1" customWidth="1"/>
    <col min="1543" max="1543" width="22.85546875" style="159" customWidth="1"/>
    <col min="1544" max="1544" width="59.7109375" style="159" bestFit="1" customWidth="1"/>
    <col min="1545" max="1545" width="57.85546875" style="159" bestFit="1" customWidth="1"/>
    <col min="1546" max="1546" width="35.28515625" style="159" bestFit="1" customWidth="1"/>
    <col min="1547" max="1547" width="28.140625" style="159" bestFit="1" customWidth="1"/>
    <col min="1548" max="1548" width="33.140625" style="159" bestFit="1" customWidth="1"/>
    <col min="1549" max="1549" width="26" style="159" bestFit="1" customWidth="1"/>
    <col min="1550" max="1550" width="19.140625" style="159" bestFit="1" customWidth="1"/>
    <col min="1551" max="1551" width="10.42578125" style="159" customWidth="1"/>
    <col min="1552" max="1552" width="11.85546875" style="159" customWidth="1"/>
    <col min="1553" max="1553" width="14.7109375" style="159" customWidth="1"/>
    <col min="1554" max="1554" width="9" style="159" bestFit="1" customWidth="1"/>
    <col min="1555" max="1794" width="9.140625" style="159"/>
    <col min="1795" max="1795" width="4.7109375" style="159" bestFit="1" customWidth="1"/>
    <col min="1796" max="1796" width="9.7109375" style="159" bestFit="1" customWidth="1"/>
    <col min="1797" max="1797" width="10" style="159" bestFit="1" customWidth="1"/>
    <col min="1798" max="1798" width="8.85546875" style="159" bestFit="1" customWidth="1"/>
    <col min="1799" max="1799" width="22.85546875" style="159" customWidth="1"/>
    <col min="1800" max="1800" width="59.7109375" style="159" bestFit="1" customWidth="1"/>
    <col min="1801" max="1801" width="57.85546875" style="159" bestFit="1" customWidth="1"/>
    <col min="1802" max="1802" width="35.28515625" style="159" bestFit="1" customWidth="1"/>
    <col min="1803" max="1803" width="28.140625" style="159" bestFit="1" customWidth="1"/>
    <col min="1804" max="1804" width="33.140625" style="159" bestFit="1" customWidth="1"/>
    <col min="1805" max="1805" width="26" style="159" bestFit="1" customWidth="1"/>
    <col min="1806" max="1806" width="19.140625" style="159" bestFit="1" customWidth="1"/>
    <col min="1807" max="1807" width="10.42578125" style="159" customWidth="1"/>
    <col min="1808" max="1808" width="11.85546875" style="159" customWidth="1"/>
    <col min="1809" max="1809" width="14.7109375" style="159" customWidth="1"/>
    <col min="1810" max="1810" width="9" style="159" bestFit="1" customWidth="1"/>
    <col min="1811" max="2050" width="9.140625" style="159"/>
    <col min="2051" max="2051" width="4.7109375" style="159" bestFit="1" customWidth="1"/>
    <col min="2052" max="2052" width="9.7109375" style="159" bestFit="1" customWidth="1"/>
    <col min="2053" max="2053" width="10" style="159" bestFit="1" customWidth="1"/>
    <col min="2054" max="2054" width="8.85546875" style="159" bestFit="1" customWidth="1"/>
    <col min="2055" max="2055" width="22.85546875" style="159" customWidth="1"/>
    <col min="2056" max="2056" width="59.7109375" style="159" bestFit="1" customWidth="1"/>
    <col min="2057" max="2057" width="57.85546875" style="159" bestFit="1" customWidth="1"/>
    <col min="2058" max="2058" width="35.28515625" style="159" bestFit="1" customWidth="1"/>
    <col min="2059" max="2059" width="28.140625" style="159" bestFit="1" customWidth="1"/>
    <col min="2060" max="2060" width="33.140625" style="159" bestFit="1" customWidth="1"/>
    <col min="2061" max="2061" width="26" style="159" bestFit="1" customWidth="1"/>
    <col min="2062" max="2062" width="19.140625" style="159" bestFit="1" customWidth="1"/>
    <col min="2063" max="2063" width="10.42578125" style="159" customWidth="1"/>
    <col min="2064" max="2064" width="11.85546875" style="159" customWidth="1"/>
    <col min="2065" max="2065" width="14.7109375" style="159" customWidth="1"/>
    <col min="2066" max="2066" width="9" style="159" bestFit="1" customWidth="1"/>
    <col min="2067" max="2306" width="9.140625" style="159"/>
    <col min="2307" max="2307" width="4.7109375" style="159" bestFit="1" customWidth="1"/>
    <col min="2308" max="2308" width="9.7109375" style="159" bestFit="1" customWidth="1"/>
    <col min="2309" max="2309" width="10" style="159" bestFit="1" customWidth="1"/>
    <col min="2310" max="2310" width="8.85546875" style="159" bestFit="1" customWidth="1"/>
    <col min="2311" max="2311" width="22.85546875" style="159" customWidth="1"/>
    <col min="2312" max="2312" width="59.7109375" style="159" bestFit="1" customWidth="1"/>
    <col min="2313" max="2313" width="57.85546875" style="159" bestFit="1" customWidth="1"/>
    <col min="2314" max="2314" width="35.28515625" style="159" bestFit="1" customWidth="1"/>
    <col min="2315" max="2315" width="28.140625" style="159" bestFit="1" customWidth="1"/>
    <col min="2316" max="2316" width="33.140625" style="159" bestFit="1" customWidth="1"/>
    <col min="2317" max="2317" width="26" style="159" bestFit="1" customWidth="1"/>
    <col min="2318" max="2318" width="19.140625" style="159" bestFit="1" customWidth="1"/>
    <col min="2319" max="2319" width="10.42578125" style="159" customWidth="1"/>
    <col min="2320" max="2320" width="11.85546875" style="159" customWidth="1"/>
    <col min="2321" max="2321" width="14.7109375" style="159" customWidth="1"/>
    <col min="2322" max="2322" width="9" style="159" bestFit="1" customWidth="1"/>
    <col min="2323" max="2562" width="9.140625" style="159"/>
    <col min="2563" max="2563" width="4.7109375" style="159" bestFit="1" customWidth="1"/>
    <col min="2564" max="2564" width="9.7109375" style="159" bestFit="1" customWidth="1"/>
    <col min="2565" max="2565" width="10" style="159" bestFit="1" customWidth="1"/>
    <col min="2566" max="2566" width="8.85546875" style="159" bestFit="1" customWidth="1"/>
    <col min="2567" max="2567" width="22.85546875" style="159" customWidth="1"/>
    <col min="2568" max="2568" width="59.7109375" style="159" bestFit="1" customWidth="1"/>
    <col min="2569" max="2569" width="57.85546875" style="159" bestFit="1" customWidth="1"/>
    <col min="2570" max="2570" width="35.28515625" style="159" bestFit="1" customWidth="1"/>
    <col min="2571" max="2571" width="28.140625" style="159" bestFit="1" customWidth="1"/>
    <col min="2572" max="2572" width="33.140625" style="159" bestFit="1" customWidth="1"/>
    <col min="2573" max="2573" width="26" style="159" bestFit="1" customWidth="1"/>
    <col min="2574" max="2574" width="19.140625" style="159" bestFit="1" customWidth="1"/>
    <col min="2575" max="2575" width="10.42578125" style="159" customWidth="1"/>
    <col min="2576" max="2576" width="11.85546875" style="159" customWidth="1"/>
    <col min="2577" max="2577" width="14.7109375" style="159" customWidth="1"/>
    <col min="2578" max="2578" width="9" style="159" bestFit="1" customWidth="1"/>
    <col min="2579" max="2818" width="9.140625" style="159"/>
    <col min="2819" max="2819" width="4.7109375" style="159" bestFit="1" customWidth="1"/>
    <col min="2820" max="2820" width="9.7109375" style="159" bestFit="1" customWidth="1"/>
    <col min="2821" max="2821" width="10" style="159" bestFit="1" customWidth="1"/>
    <col min="2822" max="2822" width="8.85546875" style="159" bestFit="1" customWidth="1"/>
    <col min="2823" max="2823" width="22.85546875" style="159" customWidth="1"/>
    <col min="2824" max="2824" width="59.7109375" style="159" bestFit="1" customWidth="1"/>
    <col min="2825" max="2825" width="57.85546875" style="159" bestFit="1" customWidth="1"/>
    <col min="2826" max="2826" width="35.28515625" style="159" bestFit="1" customWidth="1"/>
    <col min="2827" max="2827" width="28.140625" style="159" bestFit="1" customWidth="1"/>
    <col min="2828" max="2828" width="33.140625" style="159" bestFit="1" customWidth="1"/>
    <col min="2829" max="2829" width="26" style="159" bestFit="1" customWidth="1"/>
    <col min="2830" max="2830" width="19.140625" style="159" bestFit="1" customWidth="1"/>
    <col min="2831" max="2831" width="10.42578125" style="159" customWidth="1"/>
    <col min="2832" max="2832" width="11.85546875" style="159" customWidth="1"/>
    <col min="2833" max="2833" width="14.7109375" style="159" customWidth="1"/>
    <col min="2834" max="2834" width="9" style="159" bestFit="1" customWidth="1"/>
    <col min="2835" max="3074" width="9.140625" style="159"/>
    <col min="3075" max="3075" width="4.7109375" style="159" bestFit="1" customWidth="1"/>
    <col min="3076" max="3076" width="9.7109375" style="159" bestFit="1" customWidth="1"/>
    <col min="3077" max="3077" width="10" style="159" bestFit="1" customWidth="1"/>
    <col min="3078" max="3078" width="8.85546875" style="159" bestFit="1" customWidth="1"/>
    <col min="3079" max="3079" width="22.85546875" style="159" customWidth="1"/>
    <col min="3080" max="3080" width="59.7109375" style="159" bestFit="1" customWidth="1"/>
    <col min="3081" max="3081" width="57.85546875" style="159" bestFit="1" customWidth="1"/>
    <col min="3082" max="3082" width="35.28515625" style="159" bestFit="1" customWidth="1"/>
    <col min="3083" max="3083" width="28.140625" style="159" bestFit="1" customWidth="1"/>
    <col min="3084" max="3084" width="33.140625" style="159" bestFit="1" customWidth="1"/>
    <col min="3085" max="3085" width="26" style="159" bestFit="1" customWidth="1"/>
    <col min="3086" max="3086" width="19.140625" style="159" bestFit="1" customWidth="1"/>
    <col min="3087" max="3087" width="10.42578125" style="159" customWidth="1"/>
    <col min="3088" max="3088" width="11.85546875" style="159" customWidth="1"/>
    <col min="3089" max="3089" width="14.7109375" style="159" customWidth="1"/>
    <col min="3090" max="3090" width="9" style="159" bestFit="1" customWidth="1"/>
    <col min="3091" max="3330" width="9.140625" style="159"/>
    <col min="3331" max="3331" width="4.7109375" style="159" bestFit="1" customWidth="1"/>
    <col min="3332" max="3332" width="9.7109375" style="159" bestFit="1" customWidth="1"/>
    <col min="3333" max="3333" width="10" style="159" bestFit="1" customWidth="1"/>
    <col min="3334" max="3334" width="8.85546875" style="159" bestFit="1" customWidth="1"/>
    <col min="3335" max="3335" width="22.85546875" style="159" customWidth="1"/>
    <col min="3336" max="3336" width="59.7109375" style="159" bestFit="1" customWidth="1"/>
    <col min="3337" max="3337" width="57.85546875" style="159" bestFit="1" customWidth="1"/>
    <col min="3338" max="3338" width="35.28515625" style="159" bestFit="1" customWidth="1"/>
    <col min="3339" max="3339" width="28.140625" style="159" bestFit="1" customWidth="1"/>
    <col min="3340" max="3340" width="33.140625" style="159" bestFit="1" customWidth="1"/>
    <col min="3341" max="3341" width="26" style="159" bestFit="1" customWidth="1"/>
    <col min="3342" max="3342" width="19.140625" style="159" bestFit="1" customWidth="1"/>
    <col min="3343" max="3343" width="10.42578125" style="159" customWidth="1"/>
    <col min="3344" max="3344" width="11.85546875" style="159" customWidth="1"/>
    <col min="3345" max="3345" width="14.7109375" style="159" customWidth="1"/>
    <col min="3346" max="3346" width="9" style="159" bestFit="1" customWidth="1"/>
    <col min="3347" max="3586" width="9.140625" style="159"/>
    <col min="3587" max="3587" width="4.7109375" style="159" bestFit="1" customWidth="1"/>
    <col min="3588" max="3588" width="9.7109375" style="159" bestFit="1" customWidth="1"/>
    <col min="3589" max="3589" width="10" style="159" bestFit="1" customWidth="1"/>
    <col min="3590" max="3590" width="8.85546875" style="159" bestFit="1" customWidth="1"/>
    <col min="3591" max="3591" width="22.85546875" style="159" customWidth="1"/>
    <col min="3592" max="3592" width="59.7109375" style="159" bestFit="1" customWidth="1"/>
    <col min="3593" max="3593" width="57.85546875" style="159" bestFit="1" customWidth="1"/>
    <col min="3594" max="3594" width="35.28515625" style="159" bestFit="1" customWidth="1"/>
    <col min="3595" max="3595" width="28.140625" style="159" bestFit="1" customWidth="1"/>
    <col min="3596" max="3596" width="33.140625" style="159" bestFit="1" customWidth="1"/>
    <col min="3597" max="3597" width="26" style="159" bestFit="1" customWidth="1"/>
    <col min="3598" max="3598" width="19.140625" style="159" bestFit="1" customWidth="1"/>
    <col min="3599" max="3599" width="10.42578125" style="159" customWidth="1"/>
    <col min="3600" max="3600" width="11.85546875" style="159" customWidth="1"/>
    <col min="3601" max="3601" width="14.7109375" style="159" customWidth="1"/>
    <col min="3602" max="3602" width="9" style="159" bestFit="1" customWidth="1"/>
    <col min="3603" max="3842" width="9.140625" style="159"/>
    <col min="3843" max="3843" width="4.7109375" style="159" bestFit="1" customWidth="1"/>
    <col min="3844" max="3844" width="9.7109375" style="159" bestFit="1" customWidth="1"/>
    <col min="3845" max="3845" width="10" style="159" bestFit="1" customWidth="1"/>
    <col min="3846" max="3846" width="8.85546875" style="159" bestFit="1" customWidth="1"/>
    <col min="3847" max="3847" width="22.85546875" style="159" customWidth="1"/>
    <col min="3848" max="3848" width="59.7109375" style="159" bestFit="1" customWidth="1"/>
    <col min="3849" max="3849" width="57.85546875" style="159" bestFit="1" customWidth="1"/>
    <col min="3850" max="3850" width="35.28515625" style="159" bestFit="1" customWidth="1"/>
    <col min="3851" max="3851" width="28.140625" style="159" bestFit="1" customWidth="1"/>
    <col min="3852" max="3852" width="33.140625" style="159" bestFit="1" customWidth="1"/>
    <col min="3853" max="3853" width="26" style="159" bestFit="1" customWidth="1"/>
    <col min="3854" max="3854" width="19.140625" style="159" bestFit="1" customWidth="1"/>
    <col min="3855" max="3855" width="10.42578125" style="159" customWidth="1"/>
    <col min="3856" max="3856" width="11.85546875" style="159" customWidth="1"/>
    <col min="3857" max="3857" width="14.7109375" style="159" customWidth="1"/>
    <col min="3858" max="3858" width="9" style="159" bestFit="1" customWidth="1"/>
    <col min="3859" max="4098" width="9.140625" style="159"/>
    <col min="4099" max="4099" width="4.7109375" style="159" bestFit="1" customWidth="1"/>
    <col min="4100" max="4100" width="9.7109375" style="159" bestFit="1" customWidth="1"/>
    <col min="4101" max="4101" width="10" style="159" bestFit="1" customWidth="1"/>
    <col min="4102" max="4102" width="8.85546875" style="159" bestFit="1" customWidth="1"/>
    <col min="4103" max="4103" width="22.85546875" style="159" customWidth="1"/>
    <col min="4104" max="4104" width="59.7109375" style="159" bestFit="1" customWidth="1"/>
    <col min="4105" max="4105" width="57.85546875" style="159" bestFit="1" customWidth="1"/>
    <col min="4106" max="4106" width="35.28515625" style="159" bestFit="1" customWidth="1"/>
    <col min="4107" max="4107" width="28.140625" style="159" bestFit="1" customWidth="1"/>
    <col min="4108" max="4108" width="33.140625" style="159" bestFit="1" customWidth="1"/>
    <col min="4109" max="4109" width="26" style="159" bestFit="1" customWidth="1"/>
    <col min="4110" max="4110" width="19.140625" style="159" bestFit="1" customWidth="1"/>
    <col min="4111" max="4111" width="10.42578125" style="159" customWidth="1"/>
    <col min="4112" max="4112" width="11.85546875" style="159" customWidth="1"/>
    <col min="4113" max="4113" width="14.7109375" style="159" customWidth="1"/>
    <col min="4114" max="4114" width="9" style="159" bestFit="1" customWidth="1"/>
    <col min="4115" max="4354" width="9.140625" style="159"/>
    <col min="4355" max="4355" width="4.7109375" style="159" bestFit="1" customWidth="1"/>
    <col min="4356" max="4356" width="9.7109375" style="159" bestFit="1" customWidth="1"/>
    <col min="4357" max="4357" width="10" style="159" bestFit="1" customWidth="1"/>
    <col min="4358" max="4358" width="8.85546875" style="159" bestFit="1" customWidth="1"/>
    <col min="4359" max="4359" width="22.85546875" style="159" customWidth="1"/>
    <col min="4360" max="4360" width="59.7109375" style="159" bestFit="1" customWidth="1"/>
    <col min="4361" max="4361" width="57.85546875" style="159" bestFit="1" customWidth="1"/>
    <col min="4362" max="4362" width="35.28515625" style="159" bestFit="1" customWidth="1"/>
    <col min="4363" max="4363" width="28.140625" style="159" bestFit="1" customWidth="1"/>
    <col min="4364" max="4364" width="33.140625" style="159" bestFit="1" customWidth="1"/>
    <col min="4365" max="4365" width="26" style="159" bestFit="1" customWidth="1"/>
    <col min="4366" max="4366" width="19.140625" style="159" bestFit="1" customWidth="1"/>
    <col min="4367" max="4367" width="10.42578125" style="159" customWidth="1"/>
    <col min="4368" max="4368" width="11.85546875" style="159" customWidth="1"/>
    <col min="4369" max="4369" width="14.7109375" style="159" customWidth="1"/>
    <col min="4370" max="4370" width="9" style="159" bestFit="1" customWidth="1"/>
    <col min="4371" max="4610" width="9.140625" style="159"/>
    <col min="4611" max="4611" width="4.7109375" style="159" bestFit="1" customWidth="1"/>
    <col min="4612" max="4612" width="9.7109375" style="159" bestFit="1" customWidth="1"/>
    <col min="4613" max="4613" width="10" style="159" bestFit="1" customWidth="1"/>
    <col min="4614" max="4614" width="8.85546875" style="159" bestFit="1" customWidth="1"/>
    <col min="4615" max="4615" width="22.85546875" style="159" customWidth="1"/>
    <col min="4616" max="4616" width="59.7109375" style="159" bestFit="1" customWidth="1"/>
    <col min="4617" max="4617" width="57.85546875" style="159" bestFit="1" customWidth="1"/>
    <col min="4618" max="4618" width="35.28515625" style="159" bestFit="1" customWidth="1"/>
    <col min="4619" max="4619" width="28.140625" style="159" bestFit="1" customWidth="1"/>
    <col min="4620" max="4620" width="33.140625" style="159" bestFit="1" customWidth="1"/>
    <col min="4621" max="4621" width="26" style="159" bestFit="1" customWidth="1"/>
    <col min="4622" max="4622" width="19.140625" style="159" bestFit="1" customWidth="1"/>
    <col min="4623" max="4623" width="10.42578125" style="159" customWidth="1"/>
    <col min="4624" max="4624" width="11.85546875" style="159" customWidth="1"/>
    <col min="4625" max="4625" width="14.7109375" style="159" customWidth="1"/>
    <col min="4626" max="4626" width="9" style="159" bestFit="1" customWidth="1"/>
    <col min="4627" max="4866" width="9.140625" style="159"/>
    <col min="4867" max="4867" width="4.7109375" style="159" bestFit="1" customWidth="1"/>
    <col min="4868" max="4868" width="9.7109375" style="159" bestFit="1" customWidth="1"/>
    <col min="4869" max="4869" width="10" style="159" bestFit="1" customWidth="1"/>
    <col min="4870" max="4870" width="8.85546875" style="159" bestFit="1" customWidth="1"/>
    <col min="4871" max="4871" width="22.85546875" style="159" customWidth="1"/>
    <col min="4872" max="4872" width="59.7109375" style="159" bestFit="1" customWidth="1"/>
    <col min="4873" max="4873" width="57.85546875" style="159" bestFit="1" customWidth="1"/>
    <col min="4874" max="4874" width="35.28515625" style="159" bestFit="1" customWidth="1"/>
    <col min="4875" max="4875" width="28.140625" style="159" bestFit="1" customWidth="1"/>
    <col min="4876" max="4876" width="33.140625" style="159" bestFit="1" customWidth="1"/>
    <col min="4877" max="4877" width="26" style="159" bestFit="1" customWidth="1"/>
    <col min="4878" max="4878" width="19.140625" style="159" bestFit="1" customWidth="1"/>
    <col min="4879" max="4879" width="10.42578125" style="159" customWidth="1"/>
    <col min="4880" max="4880" width="11.85546875" style="159" customWidth="1"/>
    <col min="4881" max="4881" width="14.7109375" style="159" customWidth="1"/>
    <col min="4882" max="4882" width="9" style="159" bestFit="1" customWidth="1"/>
    <col min="4883" max="5122" width="9.140625" style="159"/>
    <col min="5123" max="5123" width="4.7109375" style="159" bestFit="1" customWidth="1"/>
    <col min="5124" max="5124" width="9.7109375" style="159" bestFit="1" customWidth="1"/>
    <col min="5125" max="5125" width="10" style="159" bestFit="1" customWidth="1"/>
    <col min="5126" max="5126" width="8.85546875" style="159" bestFit="1" customWidth="1"/>
    <col min="5127" max="5127" width="22.85546875" style="159" customWidth="1"/>
    <col min="5128" max="5128" width="59.7109375" style="159" bestFit="1" customWidth="1"/>
    <col min="5129" max="5129" width="57.85546875" style="159" bestFit="1" customWidth="1"/>
    <col min="5130" max="5130" width="35.28515625" style="159" bestFit="1" customWidth="1"/>
    <col min="5131" max="5131" width="28.140625" style="159" bestFit="1" customWidth="1"/>
    <col min="5132" max="5132" width="33.140625" style="159" bestFit="1" customWidth="1"/>
    <col min="5133" max="5133" width="26" style="159" bestFit="1" customWidth="1"/>
    <col min="5134" max="5134" width="19.140625" style="159" bestFit="1" customWidth="1"/>
    <col min="5135" max="5135" width="10.42578125" style="159" customWidth="1"/>
    <col min="5136" max="5136" width="11.85546875" style="159" customWidth="1"/>
    <col min="5137" max="5137" width="14.7109375" style="159" customWidth="1"/>
    <col min="5138" max="5138" width="9" style="159" bestFit="1" customWidth="1"/>
    <col min="5139" max="5378" width="9.140625" style="159"/>
    <col min="5379" max="5379" width="4.7109375" style="159" bestFit="1" customWidth="1"/>
    <col min="5380" max="5380" width="9.7109375" style="159" bestFit="1" customWidth="1"/>
    <col min="5381" max="5381" width="10" style="159" bestFit="1" customWidth="1"/>
    <col min="5382" max="5382" width="8.85546875" style="159" bestFit="1" customWidth="1"/>
    <col min="5383" max="5383" width="22.85546875" style="159" customWidth="1"/>
    <col min="5384" max="5384" width="59.7109375" style="159" bestFit="1" customWidth="1"/>
    <col min="5385" max="5385" width="57.85546875" style="159" bestFit="1" customWidth="1"/>
    <col min="5386" max="5386" width="35.28515625" style="159" bestFit="1" customWidth="1"/>
    <col min="5387" max="5387" width="28.140625" style="159" bestFit="1" customWidth="1"/>
    <col min="5388" max="5388" width="33.140625" style="159" bestFit="1" customWidth="1"/>
    <col min="5389" max="5389" width="26" style="159" bestFit="1" customWidth="1"/>
    <col min="5390" max="5390" width="19.140625" style="159" bestFit="1" customWidth="1"/>
    <col min="5391" max="5391" width="10.42578125" style="159" customWidth="1"/>
    <col min="5392" max="5392" width="11.85546875" style="159" customWidth="1"/>
    <col min="5393" max="5393" width="14.7109375" style="159" customWidth="1"/>
    <col min="5394" max="5394" width="9" style="159" bestFit="1" customWidth="1"/>
    <col min="5395" max="5634" width="9.140625" style="159"/>
    <col min="5635" max="5635" width="4.7109375" style="159" bestFit="1" customWidth="1"/>
    <col min="5636" max="5636" width="9.7109375" style="159" bestFit="1" customWidth="1"/>
    <col min="5637" max="5637" width="10" style="159" bestFit="1" customWidth="1"/>
    <col min="5638" max="5638" width="8.85546875" style="159" bestFit="1" customWidth="1"/>
    <col min="5639" max="5639" width="22.85546875" style="159" customWidth="1"/>
    <col min="5640" max="5640" width="59.7109375" style="159" bestFit="1" customWidth="1"/>
    <col min="5641" max="5641" width="57.85546875" style="159" bestFit="1" customWidth="1"/>
    <col min="5642" max="5642" width="35.28515625" style="159" bestFit="1" customWidth="1"/>
    <col min="5643" max="5643" width="28.140625" style="159" bestFit="1" customWidth="1"/>
    <col min="5644" max="5644" width="33.140625" style="159" bestFit="1" customWidth="1"/>
    <col min="5645" max="5645" width="26" style="159" bestFit="1" customWidth="1"/>
    <col min="5646" max="5646" width="19.140625" style="159" bestFit="1" customWidth="1"/>
    <col min="5647" max="5647" width="10.42578125" style="159" customWidth="1"/>
    <col min="5648" max="5648" width="11.85546875" style="159" customWidth="1"/>
    <col min="5649" max="5649" width="14.7109375" style="159" customWidth="1"/>
    <col min="5650" max="5650" width="9" style="159" bestFit="1" customWidth="1"/>
    <col min="5651" max="5890" width="9.140625" style="159"/>
    <col min="5891" max="5891" width="4.7109375" style="159" bestFit="1" customWidth="1"/>
    <col min="5892" max="5892" width="9.7109375" style="159" bestFit="1" customWidth="1"/>
    <col min="5893" max="5893" width="10" style="159" bestFit="1" customWidth="1"/>
    <col min="5894" max="5894" width="8.85546875" style="159" bestFit="1" customWidth="1"/>
    <col min="5895" max="5895" width="22.85546875" style="159" customWidth="1"/>
    <col min="5896" max="5896" width="59.7109375" style="159" bestFit="1" customWidth="1"/>
    <col min="5897" max="5897" width="57.85546875" style="159" bestFit="1" customWidth="1"/>
    <col min="5898" max="5898" width="35.28515625" style="159" bestFit="1" customWidth="1"/>
    <col min="5899" max="5899" width="28.140625" style="159" bestFit="1" customWidth="1"/>
    <col min="5900" max="5900" width="33.140625" style="159" bestFit="1" customWidth="1"/>
    <col min="5901" max="5901" width="26" style="159" bestFit="1" customWidth="1"/>
    <col min="5902" max="5902" width="19.140625" style="159" bestFit="1" customWidth="1"/>
    <col min="5903" max="5903" width="10.42578125" style="159" customWidth="1"/>
    <col min="5904" max="5904" width="11.85546875" style="159" customWidth="1"/>
    <col min="5905" max="5905" width="14.7109375" style="159" customWidth="1"/>
    <col min="5906" max="5906" width="9" style="159" bestFit="1" customWidth="1"/>
    <col min="5907" max="6146" width="9.140625" style="159"/>
    <col min="6147" max="6147" width="4.7109375" style="159" bestFit="1" customWidth="1"/>
    <col min="6148" max="6148" width="9.7109375" style="159" bestFit="1" customWidth="1"/>
    <col min="6149" max="6149" width="10" style="159" bestFit="1" customWidth="1"/>
    <col min="6150" max="6150" width="8.85546875" style="159" bestFit="1" customWidth="1"/>
    <col min="6151" max="6151" width="22.85546875" style="159" customWidth="1"/>
    <col min="6152" max="6152" width="59.7109375" style="159" bestFit="1" customWidth="1"/>
    <col min="6153" max="6153" width="57.85546875" style="159" bestFit="1" customWidth="1"/>
    <col min="6154" max="6154" width="35.28515625" style="159" bestFit="1" customWidth="1"/>
    <col min="6155" max="6155" width="28.140625" style="159" bestFit="1" customWidth="1"/>
    <col min="6156" max="6156" width="33.140625" style="159" bestFit="1" customWidth="1"/>
    <col min="6157" max="6157" width="26" style="159" bestFit="1" customWidth="1"/>
    <col min="6158" max="6158" width="19.140625" style="159" bestFit="1" customWidth="1"/>
    <col min="6159" max="6159" width="10.42578125" style="159" customWidth="1"/>
    <col min="6160" max="6160" width="11.85546875" style="159" customWidth="1"/>
    <col min="6161" max="6161" width="14.7109375" style="159" customWidth="1"/>
    <col min="6162" max="6162" width="9" style="159" bestFit="1" customWidth="1"/>
    <col min="6163" max="6402" width="9.140625" style="159"/>
    <col min="6403" max="6403" width="4.7109375" style="159" bestFit="1" customWidth="1"/>
    <col min="6404" max="6404" width="9.7109375" style="159" bestFit="1" customWidth="1"/>
    <col min="6405" max="6405" width="10" style="159" bestFit="1" customWidth="1"/>
    <col min="6406" max="6406" width="8.85546875" style="159" bestFit="1" customWidth="1"/>
    <col min="6407" max="6407" width="22.85546875" style="159" customWidth="1"/>
    <col min="6408" max="6408" width="59.7109375" style="159" bestFit="1" customWidth="1"/>
    <col min="6409" max="6409" width="57.85546875" style="159" bestFit="1" customWidth="1"/>
    <col min="6410" max="6410" width="35.28515625" style="159" bestFit="1" customWidth="1"/>
    <col min="6411" max="6411" width="28.140625" style="159" bestFit="1" customWidth="1"/>
    <col min="6412" max="6412" width="33.140625" style="159" bestFit="1" customWidth="1"/>
    <col min="6413" max="6413" width="26" style="159" bestFit="1" customWidth="1"/>
    <col min="6414" max="6414" width="19.140625" style="159" bestFit="1" customWidth="1"/>
    <col min="6415" max="6415" width="10.42578125" style="159" customWidth="1"/>
    <col min="6416" max="6416" width="11.85546875" style="159" customWidth="1"/>
    <col min="6417" max="6417" width="14.7109375" style="159" customWidth="1"/>
    <col min="6418" max="6418" width="9" style="159" bestFit="1" customWidth="1"/>
    <col min="6419" max="6658" width="9.140625" style="159"/>
    <col min="6659" max="6659" width="4.7109375" style="159" bestFit="1" customWidth="1"/>
    <col min="6660" max="6660" width="9.7109375" style="159" bestFit="1" customWidth="1"/>
    <col min="6661" max="6661" width="10" style="159" bestFit="1" customWidth="1"/>
    <col min="6662" max="6662" width="8.85546875" style="159" bestFit="1" customWidth="1"/>
    <col min="6663" max="6663" width="22.85546875" style="159" customWidth="1"/>
    <col min="6664" max="6664" width="59.7109375" style="159" bestFit="1" customWidth="1"/>
    <col min="6665" max="6665" width="57.85546875" style="159" bestFit="1" customWidth="1"/>
    <col min="6666" max="6666" width="35.28515625" style="159" bestFit="1" customWidth="1"/>
    <col min="6667" max="6667" width="28.140625" style="159" bestFit="1" customWidth="1"/>
    <col min="6668" max="6668" width="33.140625" style="159" bestFit="1" customWidth="1"/>
    <col min="6669" max="6669" width="26" style="159" bestFit="1" customWidth="1"/>
    <col min="6670" max="6670" width="19.140625" style="159" bestFit="1" customWidth="1"/>
    <col min="6671" max="6671" width="10.42578125" style="159" customWidth="1"/>
    <col min="6672" max="6672" width="11.85546875" style="159" customWidth="1"/>
    <col min="6673" max="6673" width="14.7109375" style="159" customWidth="1"/>
    <col min="6674" max="6674" width="9" style="159" bestFit="1" customWidth="1"/>
    <col min="6675" max="6914" width="9.140625" style="159"/>
    <col min="6915" max="6915" width="4.7109375" style="159" bestFit="1" customWidth="1"/>
    <col min="6916" max="6916" width="9.7109375" style="159" bestFit="1" customWidth="1"/>
    <col min="6917" max="6917" width="10" style="159" bestFit="1" customWidth="1"/>
    <col min="6918" max="6918" width="8.85546875" style="159" bestFit="1" customWidth="1"/>
    <col min="6919" max="6919" width="22.85546875" style="159" customWidth="1"/>
    <col min="6920" max="6920" width="59.7109375" style="159" bestFit="1" customWidth="1"/>
    <col min="6921" max="6921" width="57.85546875" style="159" bestFit="1" customWidth="1"/>
    <col min="6922" max="6922" width="35.28515625" style="159" bestFit="1" customWidth="1"/>
    <col min="6923" max="6923" width="28.140625" style="159" bestFit="1" customWidth="1"/>
    <col min="6924" max="6924" width="33.140625" style="159" bestFit="1" customWidth="1"/>
    <col min="6925" max="6925" width="26" style="159" bestFit="1" customWidth="1"/>
    <col min="6926" max="6926" width="19.140625" style="159" bestFit="1" customWidth="1"/>
    <col min="6927" max="6927" width="10.42578125" style="159" customWidth="1"/>
    <col min="6928" max="6928" width="11.85546875" style="159" customWidth="1"/>
    <col min="6929" max="6929" width="14.7109375" style="159" customWidth="1"/>
    <col min="6930" max="6930" width="9" style="159" bestFit="1" customWidth="1"/>
    <col min="6931" max="7170" width="9.140625" style="159"/>
    <col min="7171" max="7171" width="4.7109375" style="159" bestFit="1" customWidth="1"/>
    <col min="7172" max="7172" width="9.7109375" style="159" bestFit="1" customWidth="1"/>
    <col min="7173" max="7173" width="10" style="159" bestFit="1" customWidth="1"/>
    <col min="7174" max="7174" width="8.85546875" style="159" bestFit="1" customWidth="1"/>
    <col min="7175" max="7175" width="22.85546875" style="159" customWidth="1"/>
    <col min="7176" max="7176" width="59.7109375" style="159" bestFit="1" customWidth="1"/>
    <col min="7177" max="7177" width="57.85546875" style="159" bestFit="1" customWidth="1"/>
    <col min="7178" max="7178" width="35.28515625" style="159" bestFit="1" customWidth="1"/>
    <col min="7179" max="7179" width="28.140625" style="159" bestFit="1" customWidth="1"/>
    <col min="7180" max="7180" width="33.140625" style="159" bestFit="1" customWidth="1"/>
    <col min="7181" max="7181" width="26" style="159" bestFit="1" customWidth="1"/>
    <col min="7182" max="7182" width="19.140625" style="159" bestFit="1" customWidth="1"/>
    <col min="7183" max="7183" width="10.42578125" style="159" customWidth="1"/>
    <col min="7184" max="7184" width="11.85546875" style="159" customWidth="1"/>
    <col min="7185" max="7185" width="14.7109375" style="159" customWidth="1"/>
    <col min="7186" max="7186" width="9" style="159" bestFit="1" customWidth="1"/>
    <col min="7187" max="7426" width="9.140625" style="159"/>
    <col min="7427" max="7427" width="4.7109375" style="159" bestFit="1" customWidth="1"/>
    <col min="7428" max="7428" width="9.7109375" style="159" bestFit="1" customWidth="1"/>
    <col min="7429" max="7429" width="10" style="159" bestFit="1" customWidth="1"/>
    <col min="7430" max="7430" width="8.85546875" style="159" bestFit="1" customWidth="1"/>
    <col min="7431" max="7431" width="22.85546875" style="159" customWidth="1"/>
    <col min="7432" max="7432" width="59.7109375" style="159" bestFit="1" customWidth="1"/>
    <col min="7433" max="7433" width="57.85546875" style="159" bestFit="1" customWidth="1"/>
    <col min="7434" max="7434" width="35.28515625" style="159" bestFit="1" customWidth="1"/>
    <col min="7435" max="7435" width="28.140625" style="159" bestFit="1" customWidth="1"/>
    <col min="7436" max="7436" width="33.140625" style="159" bestFit="1" customWidth="1"/>
    <col min="7437" max="7437" width="26" style="159" bestFit="1" customWidth="1"/>
    <col min="7438" max="7438" width="19.140625" style="159" bestFit="1" customWidth="1"/>
    <col min="7439" max="7439" width="10.42578125" style="159" customWidth="1"/>
    <col min="7440" max="7440" width="11.85546875" style="159" customWidth="1"/>
    <col min="7441" max="7441" width="14.7109375" style="159" customWidth="1"/>
    <col min="7442" max="7442" width="9" style="159" bestFit="1" customWidth="1"/>
    <col min="7443" max="7682" width="9.140625" style="159"/>
    <col min="7683" max="7683" width="4.7109375" style="159" bestFit="1" customWidth="1"/>
    <col min="7684" max="7684" width="9.7109375" style="159" bestFit="1" customWidth="1"/>
    <col min="7685" max="7685" width="10" style="159" bestFit="1" customWidth="1"/>
    <col min="7686" max="7686" width="8.85546875" style="159" bestFit="1" customWidth="1"/>
    <col min="7687" max="7687" width="22.85546875" style="159" customWidth="1"/>
    <col min="7688" max="7688" width="59.7109375" style="159" bestFit="1" customWidth="1"/>
    <col min="7689" max="7689" width="57.85546875" style="159" bestFit="1" customWidth="1"/>
    <col min="7690" max="7690" width="35.28515625" style="159" bestFit="1" customWidth="1"/>
    <col min="7691" max="7691" width="28.140625" style="159" bestFit="1" customWidth="1"/>
    <col min="7692" max="7692" width="33.140625" style="159" bestFit="1" customWidth="1"/>
    <col min="7693" max="7693" width="26" style="159" bestFit="1" customWidth="1"/>
    <col min="7694" max="7694" width="19.140625" style="159" bestFit="1" customWidth="1"/>
    <col min="7695" max="7695" width="10.42578125" style="159" customWidth="1"/>
    <col min="7696" max="7696" width="11.85546875" style="159" customWidth="1"/>
    <col min="7697" max="7697" width="14.7109375" style="159" customWidth="1"/>
    <col min="7698" max="7698" width="9" style="159" bestFit="1" customWidth="1"/>
    <col min="7699" max="7938" width="9.140625" style="159"/>
    <col min="7939" max="7939" width="4.7109375" style="159" bestFit="1" customWidth="1"/>
    <col min="7940" max="7940" width="9.7109375" style="159" bestFit="1" customWidth="1"/>
    <col min="7941" max="7941" width="10" style="159" bestFit="1" customWidth="1"/>
    <col min="7942" max="7942" width="8.85546875" style="159" bestFit="1" customWidth="1"/>
    <col min="7943" max="7943" width="22.85546875" style="159" customWidth="1"/>
    <col min="7944" max="7944" width="59.7109375" style="159" bestFit="1" customWidth="1"/>
    <col min="7945" max="7945" width="57.85546875" style="159" bestFit="1" customWidth="1"/>
    <col min="7946" max="7946" width="35.28515625" style="159" bestFit="1" customWidth="1"/>
    <col min="7947" max="7947" width="28.140625" style="159" bestFit="1" customWidth="1"/>
    <col min="7948" max="7948" width="33.140625" style="159" bestFit="1" customWidth="1"/>
    <col min="7949" max="7949" width="26" style="159" bestFit="1" customWidth="1"/>
    <col min="7950" max="7950" width="19.140625" style="159" bestFit="1" customWidth="1"/>
    <col min="7951" max="7951" width="10.42578125" style="159" customWidth="1"/>
    <col min="7952" max="7952" width="11.85546875" style="159" customWidth="1"/>
    <col min="7953" max="7953" width="14.7109375" style="159" customWidth="1"/>
    <col min="7954" max="7954" width="9" style="159" bestFit="1" customWidth="1"/>
    <col min="7955" max="8194" width="9.140625" style="159"/>
    <col min="8195" max="8195" width="4.7109375" style="159" bestFit="1" customWidth="1"/>
    <col min="8196" max="8196" width="9.7109375" style="159" bestFit="1" customWidth="1"/>
    <col min="8197" max="8197" width="10" style="159" bestFit="1" customWidth="1"/>
    <col min="8198" max="8198" width="8.85546875" style="159" bestFit="1" customWidth="1"/>
    <col min="8199" max="8199" width="22.85546875" style="159" customWidth="1"/>
    <col min="8200" max="8200" width="59.7109375" style="159" bestFit="1" customWidth="1"/>
    <col min="8201" max="8201" width="57.85546875" style="159" bestFit="1" customWidth="1"/>
    <col min="8202" max="8202" width="35.28515625" style="159" bestFit="1" customWidth="1"/>
    <col min="8203" max="8203" width="28.140625" style="159" bestFit="1" customWidth="1"/>
    <col min="8204" max="8204" width="33.140625" style="159" bestFit="1" customWidth="1"/>
    <col min="8205" max="8205" width="26" style="159" bestFit="1" customWidth="1"/>
    <col min="8206" max="8206" width="19.140625" style="159" bestFit="1" customWidth="1"/>
    <col min="8207" max="8207" width="10.42578125" style="159" customWidth="1"/>
    <col min="8208" max="8208" width="11.85546875" style="159" customWidth="1"/>
    <col min="8209" max="8209" width="14.7109375" style="159" customWidth="1"/>
    <col min="8210" max="8210" width="9" style="159" bestFit="1" customWidth="1"/>
    <col min="8211" max="8450" width="9.140625" style="159"/>
    <col min="8451" max="8451" width="4.7109375" style="159" bestFit="1" customWidth="1"/>
    <col min="8452" max="8452" width="9.7109375" style="159" bestFit="1" customWidth="1"/>
    <col min="8453" max="8453" width="10" style="159" bestFit="1" customWidth="1"/>
    <col min="8454" max="8454" width="8.85546875" style="159" bestFit="1" customWidth="1"/>
    <col min="8455" max="8455" width="22.85546875" style="159" customWidth="1"/>
    <col min="8456" max="8456" width="59.7109375" style="159" bestFit="1" customWidth="1"/>
    <col min="8457" max="8457" width="57.85546875" style="159" bestFit="1" customWidth="1"/>
    <col min="8458" max="8458" width="35.28515625" style="159" bestFit="1" customWidth="1"/>
    <col min="8459" max="8459" width="28.140625" style="159" bestFit="1" customWidth="1"/>
    <col min="8460" max="8460" width="33.140625" style="159" bestFit="1" customWidth="1"/>
    <col min="8461" max="8461" width="26" style="159" bestFit="1" customWidth="1"/>
    <col min="8462" max="8462" width="19.140625" style="159" bestFit="1" customWidth="1"/>
    <col min="8463" max="8463" width="10.42578125" style="159" customWidth="1"/>
    <col min="8464" max="8464" width="11.85546875" style="159" customWidth="1"/>
    <col min="8465" max="8465" width="14.7109375" style="159" customWidth="1"/>
    <col min="8466" max="8466" width="9" style="159" bestFit="1" customWidth="1"/>
    <col min="8467" max="8706" width="9.140625" style="159"/>
    <col min="8707" max="8707" width="4.7109375" style="159" bestFit="1" customWidth="1"/>
    <col min="8708" max="8708" width="9.7109375" style="159" bestFit="1" customWidth="1"/>
    <col min="8709" max="8709" width="10" style="159" bestFit="1" customWidth="1"/>
    <col min="8710" max="8710" width="8.85546875" style="159" bestFit="1" customWidth="1"/>
    <col min="8711" max="8711" width="22.85546875" style="159" customWidth="1"/>
    <col min="8712" max="8712" width="59.7109375" style="159" bestFit="1" customWidth="1"/>
    <col min="8713" max="8713" width="57.85546875" style="159" bestFit="1" customWidth="1"/>
    <col min="8714" max="8714" width="35.28515625" style="159" bestFit="1" customWidth="1"/>
    <col min="8715" max="8715" width="28.140625" style="159" bestFit="1" customWidth="1"/>
    <col min="8716" max="8716" width="33.140625" style="159" bestFit="1" customWidth="1"/>
    <col min="8717" max="8717" width="26" style="159" bestFit="1" customWidth="1"/>
    <col min="8718" max="8718" width="19.140625" style="159" bestFit="1" customWidth="1"/>
    <col min="8719" max="8719" width="10.42578125" style="159" customWidth="1"/>
    <col min="8720" max="8720" width="11.85546875" style="159" customWidth="1"/>
    <col min="8721" max="8721" width="14.7109375" style="159" customWidth="1"/>
    <col min="8722" max="8722" width="9" style="159" bestFit="1" customWidth="1"/>
    <col min="8723" max="8962" width="9.140625" style="159"/>
    <col min="8963" max="8963" width="4.7109375" style="159" bestFit="1" customWidth="1"/>
    <col min="8964" max="8964" width="9.7109375" style="159" bestFit="1" customWidth="1"/>
    <col min="8965" max="8965" width="10" style="159" bestFit="1" customWidth="1"/>
    <col min="8966" max="8966" width="8.85546875" style="159" bestFit="1" customWidth="1"/>
    <col min="8967" max="8967" width="22.85546875" style="159" customWidth="1"/>
    <col min="8968" max="8968" width="59.7109375" style="159" bestFit="1" customWidth="1"/>
    <col min="8969" max="8969" width="57.85546875" style="159" bestFit="1" customWidth="1"/>
    <col min="8970" max="8970" width="35.28515625" style="159" bestFit="1" customWidth="1"/>
    <col min="8971" max="8971" width="28.140625" style="159" bestFit="1" customWidth="1"/>
    <col min="8972" max="8972" width="33.140625" style="159" bestFit="1" customWidth="1"/>
    <col min="8973" max="8973" width="26" style="159" bestFit="1" customWidth="1"/>
    <col min="8974" max="8974" width="19.140625" style="159" bestFit="1" customWidth="1"/>
    <col min="8975" max="8975" width="10.42578125" style="159" customWidth="1"/>
    <col min="8976" max="8976" width="11.85546875" style="159" customWidth="1"/>
    <col min="8977" max="8977" width="14.7109375" style="159" customWidth="1"/>
    <col min="8978" max="8978" width="9" style="159" bestFit="1" customWidth="1"/>
    <col min="8979" max="9218" width="9.140625" style="159"/>
    <col min="9219" max="9219" width="4.7109375" style="159" bestFit="1" customWidth="1"/>
    <col min="9220" max="9220" width="9.7109375" style="159" bestFit="1" customWidth="1"/>
    <col min="9221" max="9221" width="10" style="159" bestFit="1" customWidth="1"/>
    <col min="9222" max="9222" width="8.85546875" style="159" bestFit="1" customWidth="1"/>
    <col min="9223" max="9223" width="22.85546875" style="159" customWidth="1"/>
    <col min="9224" max="9224" width="59.7109375" style="159" bestFit="1" customWidth="1"/>
    <col min="9225" max="9225" width="57.85546875" style="159" bestFit="1" customWidth="1"/>
    <col min="9226" max="9226" width="35.28515625" style="159" bestFit="1" customWidth="1"/>
    <col min="9227" max="9227" width="28.140625" style="159" bestFit="1" customWidth="1"/>
    <col min="9228" max="9228" width="33.140625" style="159" bestFit="1" customWidth="1"/>
    <col min="9229" max="9229" width="26" style="159" bestFit="1" customWidth="1"/>
    <col min="9230" max="9230" width="19.140625" style="159" bestFit="1" customWidth="1"/>
    <col min="9231" max="9231" width="10.42578125" style="159" customWidth="1"/>
    <col min="9232" max="9232" width="11.85546875" style="159" customWidth="1"/>
    <col min="9233" max="9233" width="14.7109375" style="159" customWidth="1"/>
    <col min="9234" max="9234" width="9" style="159" bestFit="1" customWidth="1"/>
    <col min="9235" max="9474" width="9.140625" style="159"/>
    <col min="9475" max="9475" width="4.7109375" style="159" bestFit="1" customWidth="1"/>
    <col min="9476" max="9476" width="9.7109375" style="159" bestFit="1" customWidth="1"/>
    <col min="9477" max="9477" width="10" style="159" bestFit="1" customWidth="1"/>
    <col min="9478" max="9478" width="8.85546875" style="159" bestFit="1" customWidth="1"/>
    <col min="9479" max="9479" width="22.85546875" style="159" customWidth="1"/>
    <col min="9480" max="9480" width="59.7109375" style="159" bestFit="1" customWidth="1"/>
    <col min="9481" max="9481" width="57.85546875" style="159" bestFit="1" customWidth="1"/>
    <col min="9482" max="9482" width="35.28515625" style="159" bestFit="1" customWidth="1"/>
    <col min="9483" max="9483" width="28.140625" style="159" bestFit="1" customWidth="1"/>
    <col min="9484" max="9484" width="33.140625" style="159" bestFit="1" customWidth="1"/>
    <col min="9485" max="9485" width="26" style="159" bestFit="1" customWidth="1"/>
    <col min="9486" max="9486" width="19.140625" style="159" bestFit="1" customWidth="1"/>
    <col min="9487" max="9487" width="10.42578125" style="159" customWidth="1"/>
    <col min="9488" max="9488" width="11.85546875" style="159" customWidth="1"/>
    <col min="9489" max="9489" width="14.7109375" style="159" customWidth="1"/>
    <col min="9490" max="9490" width="9" style="159" bestFit="1" customWidth="1"/>
    <col min="9491" max="9730" width="9.140625" style="159"/>
    <col min="9731" max="9731" width="4.7109375" style="159" bestFit="1" customWidth="1"/>
    <col min="9732" max="9732" width="9.7109375" style="159" bestFit="1" customWidth="1"/>
    <col min="9733" max="9733" width="10" style="159" bestFit="1" customWidth="1"/>
    <col min="9734" max="9734" width="8.85546875" style="159" bestFit="1" customWidth="1"/>
    <col min="9735" max="9735" width="22.85546875" style="159" customWidth="1"/>
    <col min="9736" max="9736" width="59.7109375" style="159" bestFit="1" customWidth="1"/>
    <col min="9737" max="9737" width="57.85546875" style="159" bestFit="1" customWidth="1"/>
    <col min="9738" max="9738" width="35.28515625" style="159" bestFit="1" customWidth="1"/>
    <col min="9739" max="9739" width="28.140625" style="159" bestFit="1" customWidth="1"/>
    <col min="9740" max="9740" width="33.140625" style="159" bestFit="1" customWidth="1"/>
    <col min="9741" max="9741" width="26" style="159" bestFit="1" customWidth="1"/>
    <col min="9742" max="9742" width="19.140625" style="159" bestFit="1" customWidth="1"/>
    <col min="9743" max="9743" width="10.42578125" style="159" customWidth="1"/>
    <col min="9744" max="9744" width="11.85546875" style="159" customWidth="1"/>
    <col min="9745" max="9745" width="14.7109375" style="159" customWidth="1"/>
    <col min="9746" max="9746" width="9" style="159" bestFit="1" customWidth="1"/>
    <col min="9747" max="9986" width="9.140625" style="159"/>
    <col min="9987" max="9987" width="4.7109375" style="159" bestFit="1" customWidth="1"/>
    <col min="9988" max="9988" width="9.7109375" style="159" bestFit="1" customWidth="1"/>
    <col min="9989" max="9989" width="10" style="159" bestFit="1" customWidth="1"/>
    <col min="9990" max="9990" width="8.85546875" style="159" bestFit="1" customWidth="1"/>
    <col min="9991" max="9991" width="22.85546875" style="159" customWidth="1"/>
    <col min="9992" max="9992" width="59.7109375" style="159" bestFit="1" customWidth="1"/>
    <col min="9993" max="9993" width="57.85546875" style="159" bestFit="1" customWidth="1"/>
    <col min="9994" max="9994" width="35.28515625" style="159" bestFit="1" customWidth="1"/>
    <col min="9995" max="9995" width="28.140625" style="159" bestFit="1" customWidth="1"/>
    <col min="9996" max="9996" width="33.140625" style="159" bestFit="1" customWidth="1"/>
    <col min="9997" max="9997" width="26" style="159" bestFit="1" customWidth="1"/>
    <col min="9998" max="9998" width="19.140625" style="159" bestFit="1" customWidth="1"/>
    <col min="9999" max="9999" width="10.42578125" style="159" customWidth="1"/>
    <col min="10000" max="10000" width="11.85546875" style="159" customWidth="1"/>
    <col min="10001" max="10001" width="14.7109375" style="159" customWidth="1"/>
    <col min="10002" max="10002" width="9" style="159" bestFit="1" customWidth="1"/>
    <col min="10003" max="10242" width="9.140625" style="159"/>
    <col min="10243" max="10243" width="4.7109375" style="159" bestFit="1" customWidth="1"/>
    <col min="10244" max="10244" width="9.7109375" style="159" bestFit="1" customWidth="1"/>
    <col min="10245" max="10245" width="10" style="159" bestFit="1" customWidth="1"/>
    <col min="10246" max="10246" width="8.85546875" style="159" bestFit="1" customWidth="1"/>
    <col min="10247" max="10247" width="22.85546875" style="159" customWidth="1"/>
    <col min="10248" max="10248" width="59.7109375" style="159" bestFit="1" customWidth="1"/>
    <col min="10249" max="10249" width="57.85546875" style="159" bestFit="1" customWidth="1"/>
    <col min="10250" max="10250" width="35.28515625" style="159" bestFit="1" customWidth="1"/>
    <col min="10251" max="10251" width="28.140625" style="159" bestFit="1" customWidth="1"/>
    <col min="10252" max="10252" width="33.140625" style="159" bestFit="1" customWidth="1"/>
    <col min="10253" max="10253" width="26" style="159" bestFit="1" customWidth="1"/>
    <col min="10254" max="10254" width="19.140625" style="159" bestFit="1" customWidth="1"/>
    <col min="10255" max="10255" width="10.42578125" style="159" customWidth="1"/>
    <col min="10256" max="10256" width="11.85546875" style="159" customWidth="1"/>
    <col min="10257" max="10257" width="14.7109375" style="159" customWidth="1"/>
    <col min="10258" max="10258" width="9" style="159" bestFit="1" customWidth="1"/>
    <col min="10259" max="10498" width="9.140625" style="159"/>
    <col min="10499" max="10499" width="4.7109375" style="159" bestFit="1" customWidth="1"/>
    <col min="10500" max="10500" width="9.7109375" style="159" bestFit="1" customWidth="1"/>
    <col min="10501" max="10501" width="10" style="159" bestFit="1" customWidth="1"/>
    <col min="10502" max="10502" width="8.85546875" style="159" bestFit="1" customWidth="1"/>
    <col min="10503" max="10503" width="22.85546875" style="159" customWidth="1"/>
    <col min="10504" max="10504" width="59.7109375" style="159" bestFit="1" customWidth="1"/>
    <col min="10505" max="10505" width="57.85546875" style="159" bestFit="1" customWidth="1"/>
    <col min="10506" max="10506" width="35.28515625" style="159" bestFit="1" customWidth="1"/>
    <col min="10507" max="10507" width="28.140625" style="159" bestFit="1" customWidth="1"/>
    <col min="10508" max="10508" width="33.140625" style="159" bestFit="1" customWidth="1"/>
    <col min="10509" max="10509" width="26" style="159" bestFit="1" customWidth="1"/>
    <col min="10510" max="10510" width="19.140625" style="159" bestFit="1" customWidth="1"/>
    <col min="10511" max="10511" width="10.42578125" style="159" customWidth="1"/>
    <col min="10512" max="10512" width="11.85546875" style="159" customWidth="1"/>
    <col min="10513" max="10513" width="14.7109375" style="159" customWidth="1"/>
    <col min="10514" max="10514" width="9" style="159" bestFit="1" customWidth="1"/>
    <col min="10515" max="10754" width="9.140625" style="159"/>
    <col min="10755" max="10755" width="4.7109375" style="159" bestFit="1" customWidth="1"/>
    <col min="10756" max="10756" width="9.7109375" style="159" bestFit="1" customWidth="1"/>
    <col min="10757" max="10757" width="10" style="159" bestFit="1" customWidth="1"/>
    <col min="10758" max="10758" width="8.85546875" style="159" bestFit="1" customWidth="1"/>
    <col min="10759" max="10759" width="22.85546875" style="159" customWidth="1"/>
    <col min="10760" max="10760" width="59.7109375" style="159" bestFit="1" customWidth="1"/>
    <col min="10761" max="10761" width="57.85546875" style="159" bestFit="1" customWidth="1"/>
    <col min="10762" max="10762" width="35.28515625" style="159" bestFit="1" customWidth="1"/>
    <col min="10763" max="10763" width="28.140625" style="159" bestFit="1" customWidth="1"/>
    <col min="10764" max="10764" width="33.140625" style="159" bestFit="1" customWidth="1"/>
    <col min="10765" max="10765" width="26" style="159" bestFit="1" customWidth="1"/>
    <col min="10766" max="10766" width="19.140625" style="159" bestFit="1" customWidth="1"/>
    <col min="10767" max="10767" width="10.42578125" style="159" customWidth="1"/>
    <col min="10768" max="10768" width="11.85546875" style="159" customWidth="1"/>
    <col min="10769" max="10769" width="14.7109375" style="159" customWidth="1"/>
    <col min="10770" max="10770" width="9" style="159" bestFit="1" customWidth="1"/>
    <col min="10771" max="11010" width="9.140625" style="159"/>
    <col min="11011" max="11011" width="4.7109375" style="159" bestFit="1" customWidth="1"/>
    <col min="11012" max="11012" width="9.7109375" style="159" bestFit="1" customWidth="1"/>
    <col min="11013" max="11013" width="10" style="159" bestFit="1" customWidth="1"/>
    <col min="11014" max="11014" width="8.85546875" style="159" bestFit="1" customWidth="1"/>
    <col min="11015" max="11015" width="22.85546875" style="159" customWidth="1"/>
    <col min="11016" max="11016" width="59.7109375" style="159" bestFit="1" customWidth="1"/>
    <col min="11017" max="11017" width="57.85546875" style="159" bestFit="1" customWidth="1"/>
    <col min="11018" max="11018" width="35.28515625" style="159" bestFit="1" customWidth="1"/>
    <col min="11019" max="11019" width="28.140625" style="159" bestFit="1" customWidth="1"/>
    <col min="11020" max="11020" width="33.140625" style="159" bestFit="1" customWidth="1"/>
    <col min="11021" max="11021" width="26" style="159" bestFit="1" customWidth="1"/>
    <col min="11022" max="11022" width="19.140625" style="159" bestFit="1" customWidth="1"/>
    <col min="11023" max="11023" width="10.42578125" style="159" customWidth="1"/>
    <col min="11024" max="11024" width="11.85546875" style="159" customWidth="1"/>
    <col min="11025" max="11025" width="14.7109375" style="159" customWidth="1"/>
    <col min="11026" max="11026" width="9" style="159" bestFit="1" customWidth="1"/>
    <col min="11027" max="11266" width="9.140625" style="159"/>
    <col min="11267" max="11267" width="4.7109375" style="159" bestFit="1" customWidth="1"/>
    <col min="11268" max="11268" width="9.7109375" style="159" bestFit="1" customWidth="1"/>
    <col min="11269" max="11269" width="10" style="159" bestFit="1" customWidth="1"/>
    <col min="11270" max="11270" width="8.85546875" style="159" bestFit="1" customWidth="1"/>
    <col min="11271" max="11271" width="22.85546875" style="159" customWidth="1"/>
    <col min="11272" max="11272" width="59.7109375" style="159" bestFit="1" customWidth="1"/>
    <col min="11273" max="11273" width="57.85546875" style="159" bestFit="1" customWidth="1"/>
    <col min="11274" max="11274" width="35.28515625" style="159" bestFit="1" customWidth="1"/>
    <col min="11275" max="11275" width="28.140625" style="159" bestFit="1" customWidth="1"/>
    <col min="11276" max="11276" width="33.140625" style="159" bestFit="1" customWidth="1"/>
    <col min="11277" max="11277" width="26" style="159" bestFit="1" customWidth="1"/>
    <col min="11278" max="11278" width="19.140625" style="159" bestFit="1" customWidth="1"/>
    <col min="11279" max="11279" width="10.42578125" style="159" customWidth="1"/>
    <col min="11280" max="11280" width="11.85546875" style="159" customWidth="1"/>
    <col min="11281" max="11281" width="14.7109375" style="159" customWidth="1"/>
    <col min="11282" max="11282" width="9" style="159" bestFit="1" customWidth="1"/>
    <col min="11283" max="11522" width="9.140625" style="159"/>
    <col min="11523" max="11523" width="4.7109375" style="159" bestFit="1" customWidth="1"/>
    <col min="11524" max="11524" width="9.7109375" style="159" bestFit="1" customWidth="1"/>
    <col min="11525" max="11525" width="10" style="159" bestFit="1" customWidth="1"/>
    <col min="11526" max="11526" width="8.85546875" style="159" bestFit="1" customWidth="1"/>
    <col min="11527" max="11527" width="22.85546875" style="159" customWidth="1"/>
    <col min="11528" max="11528" width="59.7109375" style="159" bestFit="1" customWidth="1"/>
    <col min="11529" max="11529" width="57.85546875" style="159" bestFit="1" customWidth="1"/>
    <col min="11530" max="11530" width="35.28515625" style="159" bestFit="1" customWidth="1"/>
    <col min="11531" max="11531" width="28.140625" style="159" bestFit="1" customWidth="1"/>
    <col min="11532" max="11532" width="33.140625" style="159" bestFit="1" customWidth="1"/>
    <col min="11533" max="11533" width="26" style="159" bestFit="1" customWidth="1"/>
    <col min="11534" max="11534" width="19.140625" style="159" bestFit="1" customWidth="1"/>
    <col min="11535" max="11535" width="10.42578125" style="159" customWidth="1"/>
    <col min="11536" max="11536" width="11.85546875" style="159" customWidth="1"/>
    <col min="11537" max="11537" width="14.7109375" style="159" customWidth="1"/>
    <col min="11538" max="11538" width="9" style="159" bestFit="1" customWidth="1"/>
    <col min="11539" max="11778" width="9.140625" style="159"/>
    <col min="11779" max="11779" width="4.7109375" style="159" bestFit="1" customWidth="1"/>
    <col min="11780" max="11780" width="9.7109375" style="159" bestFit="1" customWidth="1"/>
    <col min="11781" max="11781" width="10" style="159" bestFit="1" customWidth="1"/>
    <col min="11782" max="11782" width="8.85546875" style="159" bestFit="1" customWidth="1"/>
    <col min="11783" max="11783" width="22.85546875" style="159" customWidth="1"/>
    <col min="11784" max="11784" width="59.7109375" style="159" bestFit="1" customWidth="1"/>
    <col min="11785" max="11785" width="57.85546875" style="159" bestFit="1" customWidth="1"/>
    <col min="11786" max="11786" width="35.28515625" style="159" bestFit="1" customWidth="1"/>
    <col min="11787" max="11787" width="28.140625" style="159" bestFit="1" customWidth="1"/>
    <col min="11788" max="11788" width="33.140625" style="159" bestFit="1" customWidth="1"/>
    <col min="11789" max="11789" width="26" style="159" bestFit="1" customWidth="1"/>
    <col min="11790" max="11790" width="19.140625" style="159" bestFit="1" customWidth="1"/>
    <col min="11791" max="11791" width="10.42578125" style="159" customWidth="1"/>
    <col min="11792" max="11792" width="11.85546875" style="159" customWidth="1"/>
    <col min="11793" max="11793" width="14.7109375" style="159" customWidth="1"/>
    <col min="11794" max="11794" width="9" style="159" bestFit="1" customWidth="1"/>
    <col min="11795" max="12034" width="9.140625" style="159"/>
    <col min="12035" max="12035" width="4.7109375" style="159" bestFit="1" customWidth="1"/>
    <col min="12036" max="12036" width="9.7109375" style="159" bestFit="1" customWidth="1"/>
    <col min="12037" max="12037" width="10" style="159" bestFit="1" customWidth="1"/>
    <col min="12038" max="12038" width="8.85546875" style="159" bestFit="1" customWidth="1"/>
    <col min="12039" max="12039" width="22.85546875" style="159" customWidth="1"/>
    <col min="12040" max="12040" width="59.7109375" style="159" bestFit="1" customWidth="1"/>
    <col min="12041" max="12041" width="57.85546875" style="159" bestFit="1" customWidth="1"/>
    <col min="12042" max="12042" width="35.28515625" style="159" bestFit="1" customWidth="1"/>
    <col min="12043" max="12043" width="28.140625" style="159" bestFit="1" customWidth="1"/>
    <col min="12044" max="12044" width="33.140625" style="159" bestFit="1" customWidth="1"/>
    <col min="12045" max="12045" width="26" style="159" bestFit="1" customWidth="1"/>
    <col min="12046" max="12046" width="19.140625" style="159" bestFit="1" customWidth="1"/>
    <col min="12047" max="12047" width="10.42578125" style="159" customWidth="1"/>
    <col min="12048" max="12048" width="11.85546875" style="159" customWidth="1"/>
    <col min="12049" max="12049" width="14.7109375" style="159" customWidth="1"/>
    <col min="12050" max="12050" width="9" style="159" bestFit="1" customWidth="1"/>
    <col min="12051" max="12290" width="9.140625" style="159"/>
    <col min="12291" max="12291" width="4.7109375" style="159" bestFit="1" customWidth="1"/>
    <col min="12292" max="12292" width="9.7109375" style="159" bestFit="1" customWidth="1"/>
    <col min="12293" max="12293" width="10" style="159" bestFit="1" customWidth="1"/>
    <col min="12294" max="12294" width="8.85546875" style="159" bestFit="1" customWidth="1"/>
    <col min="12295" max="12295" width="22.85546875" style="159" customWidth="1"/>
    <col min="12296" max="12296" width="59.7109375" style="159" bestFit="1" customWidth="1"/>
    <col min="12297" max="12297" width="57.85546875" style="159" bestFit="1" customWidth="1"/>
    <col min="12298" max="12298" width="35.28515625" style="159" bestFit="1" customWidth="1"/>
    <col min="12299" max="12299" width="28.140625" style="159" bestFit="1" customWidth="1"/>
    <col min="12300" max="12300" width="33.140625" style="159" bestFit="1" customWidth="1"/>
    <col min="12301" max="12301" width="26" style="159" bestFit="1" customWidth="1"/>
    <col min="12302" max="12302" width="19.140625" style="159" bestFit="1" customWidth="1"/>
    <col min="12303" max="12303" width="10.42578125" style="159" customWidth="1"/>
    <col min="12304" max="12304" width="11.85546875" style="159" customWidth="1"/>
    <col min="12305" max="12305" width="14.7109375" style="159" customWidth="1"/>
    <col min="12306" max="12306" width="9" style="159" bestFit="1" customWidth="1"/>
    <col min="12307" max="12546" width="9.140625" style="159"/>
    <col min="12547" max="12547" width="4.7109375" style="159" bestFit="1" customWidth="1"/>
    <col min="12548" max="12548" width="9.7109375" style="159" bestFit="1" customWidth="1"/>
    <col min="12549" max="12549" width="10" style="159" bestFit="1" customWidth="1"/>
    <col min="12550" max="12550" width="8.85546875" style="159" bestFit="1" customWidth="1"/>
    <col min="12551" max="12551" width="22.85546875" style="159" customWidth="1"/>
    <col min="12552" max="12552" width="59.7109375" style="159" bestFit="1" customWidth="1"/>
    <col min="12553" max="12553" width="57.85546875" style="159" bestFit="1" customWidth="1"/>
    <col min="12554" max="12554" width="35.28515625" style="159" bestFit="1" customWidth="1"/>
    <col min="12555" max="12555" width="28.140625" style="159" bestFit="1" customWidth="1"/>
    <col min="12556" max="12556" width="33.140625" style="159" bestFit="1" customWidth="1"/>
    <col min="12557" max="12557" width="26" style="159" bestFit="1" customWidth="1"/>
    <col min="12558" max="12558" width="19.140625" style="159" bestFit="1" customWidth="1"/>
    <col min="12559" max="12559" width="10.42578125" style="159" customWidth="1"/>
    <col min="12560" max="12560" width="11.85546875" style="159" customWidth="1"/>
    <col min="12561" max="12561" width="14.7109375" style="159" customWidth="1"/>
    <col min="12562" max="12562" width="9" style="159" bestFit="1" customWidth="1"/>
    <col min="12563" max="12802" width="9.140625" style="159"/>
    <col min="12803" max="12803" width="4.7109375" style="159" bestFit="1" customWidth="1"/>
    <col min="12804" max="12804" width="9.7109375" style="159" bestFit="1" customWidth="1"/>
    <col min="12805" max="12805" width="10" style="159" bestFit="1" customWidth="1"/>
    <col min="12806" max="12806" width="8.85546875" style="159" bestFit="1" customWidth="1"/>
    <col min="12807" max="12807" width="22.85546875" style="159" customWidth="1"/>
    <col min="12808" max="12808" width="59.7109375" style="159" bestFit="1" customWidth="1"/>
    <col min="12809" max="12809" width="57.85546875" style="159" bestFit="1" customWidth="1"/>
    <col min="12810" max="12810" width="35.28515625" style="159" bestFit="1" customWidth="1"/>
    <col min="12811" max="12811" width="28.140625" style="159" bestFit="1" customWidth="1"/>
    <col min="12812" max="12812" width="33.140625" style="159" bestFit="1" customWidth="1"/>
    <col min="12813" max="12813" width="26" style="159" bestFit="1" customWidth="1"/>
    <col min="12814" max="12814" width="19.140625" style="159" bestFit="1" customWidth="1"/>
    <col min="12815" max="12815" width="10.42578125" style="159" customWidth="1"/>
    <col min="12816" max="12816" width="11.85546875" style="159" customWidth="1"/>
    <col min="12817" max="12817" width="14.7109375" style="159" customWidth="1"/>
    <col min="12818" max="12818" width="9" style="159" bestFit="1" customWidth="1"/>
    <col min="12819" max="13058" width="9.140625" style="159"/>
    <col min="13059" max="13059" width="4.7109375" style="159" bestFit="1" customWidth="1"/>
    <col min="13060" max="13060" width="9.7109375" style="159" bestFit="1" customWidth="1"/>
    <col min="13061" max="13061" width="10" style="159" bestFit="1" customWidth="1"/>
    <col min="13062" max="13062" width="8.85546875" style="159" bestFit="1" customWidth="1"/>
    <col min="13063" max="13063" width="22.85546875" style="159" customWidth="1"/>
    <col min="13064" max="13064" width="59.7109375" style="159" bestFit="1" customWidth="1"/>
    <col min="13065" max="13065" width="57.85546875" style="159" bestFit="1" customWidth="1"/>
    <col min="13066" max="13066" width="35.28515625" style="159" bestFit="1" customWidth="1"/>
    <col min="13067" max="13067" width="28.140625" style="159" bestFit="1" customWidth="1"/>
    <col min="13068" max="13068" width="33.140625" style="159" bestFit="1" customWidth="1"/>
    <col min="13069" max="13069" width="26" style="159" bestFit="1" customWidth="1"/>
    <col min="13070" max="13070" width="19.140625" style="159" bestFit="1" customWidth="1"/>
    <col min="13071" max="13071" width="10.42578125" style="159" customWidth="1"/>
    <col min="13072" max="13072" width="11.85546875" style="159" customWidth="1"/>
    <col min="13073" max="13073" width="14.7109375" style="159" customWidth="1"/>
    <col min="13074" max="13074" width="9" style="159" bestFit="1" customWidth="1"/>
    <col min="13075" max="13314" width="9.140625" style="159"/>
    <col min="13315" max="13315" width="4.7109375" style="159" bestFit="1" customWidth="1"/>
    <col min="13316" max="13316" width="9.7109375" style="159" bestFit="1" customWidth="1"/>
    <col min="13317" max="13317" width="10" style="159" bestFit="1" customWidth="1"/>
    <col min="13318" max="13318" width="8.85546875" style="159" bestFit="1" customWidth="1"/>
    <col min="13319" max="13319" width="22.85546875" style="159" customWidth="1"/>
    <col min="13320" max="13320" width="59.7109375" style="159" bestFit="1" customWidth="1"/>
    <col min="13321" max="13321" width="57.85546875" style="159" bestFit="1" customWidth="1"/>
    <col min="13322" max="13322" width="35.28515625" style="159" bestFit="1" customWidth="1"/>
    <col min="13323" max="13323" width="28.140625" style="159" bestFit="1" customWidth="1"/>
    <col min="13324" max="13324" width="33.140625" style="159" bestFit="1" customWidth="1"/>
    <col min="13325" max="13325" width="26" style="159" bestFit="1" customWidth="1"/>
    <col min="13326" max="13326" width="19.140625" style="159" bestFit="1" customWidth="1"/>
    <col min="13327" max="13327" width="10.42578125" style="159" customWidth="1"/>
    <col min="13328" max="13328" width="11.85546875" style="159" customWidth="1"/>
    <col min="13329" max="13329" width="14.7109375" style="159" customWidth="1"/>
    <col min="13330" max="13330" width="9" style="159" bestFit="1" customWidth="1"/>
    <col min="13331" max="13570" width="9.140625" style="159"/>
    <col min="13571" max="13571" width="4.7109375" style="159" bestFit="1" customWidth="1"/>
    <col min="13572" max="13572" width="9.7109375" style="159" bestFit="1" customWidth="1"/>
    <col min="13573" max="13573" width="10" style="159" bestFit="1" customWidth="1"/>
    <col min="13574" max="13574" width="8.85546875" style="159" bestFit="1" customWidth="1"/>
    <col min="13575" max="13575" width="22.85546875" style="159" customWidth="1"/>
    <col min="13576" max="13576" width="59.7109375" style="159" bestFit="1" customWidth="1"/>
    <col min="13577" max="13577" width="57.85546875" style="159" bestFit="1" customWidth="1"/>
    <col min="13578" max="13578" width="35.28515625" style="159" bestFit="1" customWidth="1"/>
    <col min="13579" max="13579" width="28.140625" style="159" bestFit="1" customWidth="1"/>
    <col min="13580" max="13580" width="33.140625" style="159" bestFit="1" customWidth="1"/>
    <col min="13581" max="13581" width="26" style="159" bestFit="1" customWidth="1"/>
    <col min="13582" max="13582" width="19.140625" style="159" bestFit="1" customWidth="1"/>
    <col min="13583" max="13583" width="10.42578125" style="159" customWidth="1"/>
    <col min="13584" max="13584" width="11.85546875" style="159" customWidth="1"/>
    <col min="13585" max="13585" width="14.7109375" style="159" customWidth="1"/>
    <col min="13586" max="13586" width="9" style="159" bestFit="1" customWidth="1"/>
    <col min="13587" max="13826" width="9.140625" style="159"/>
    <col min="13827" max="13827" width="4.7109375" style="159" bestFit="1" customWidth="1"/>
    <col min="13828" max="13828" width="9.7109375" style="159" bestFit="1" customWidth="1"/>
    <col min="13829" max="13829" width="10" style="159" bestFit="1" customWidth="1"/>
    <col min="13830" max="13830" width="8.85546875" style="159" bestFit="1" customWidth="1"/>
    <col min="13831" max="13831" width="22.85546875" style="159" customWidth="1"/>
    <col min="13832" max="13832" width="59.7109375" style="159" bestFit="1" customWidth="1"/>
    <col min="13833" max="13833" width="57.85546875" style="159" bestFit="1" customWidth="1"/>
    <col min="13834" max="13834" width="35.28515625" style="159" bestFit="1" customWidth="1"/>
    <col min="13835" max="13835" width="28.140625" style="159" bestFit="1" customWidth="1"/>
    <col min="13836" max="13836" width="33.140625" style="159" bestFit="1" customWidth="1"/>
    <col min="13837" max="13837" width="26" style="159" bestFit="1" customWidth="1"/>
    <col min="13838" max="13838" width="19.140625" style="159" bestFit="1" customWidth="1"/>
    <col min="13839" max="13839" width="10.42578125" style="159" customWidth="1"/>
    <col min="13840" max="13840" width="11.85546875" style="159" customWidth="1"/>
    <col min="13841" max="13841" width="14.7109375" style="159" customWidth="1"/>
    <col min="13842" max="13842" width="9" style="159" bestFit="1" customWidth="1"/>
    <col min="13843" max="14082" width="9.140625" style="159"/>
    <col min="14083" max="14083" width="4.7109375" style="159" bestFit="1" customWidth="1"/>
    <col min="14084" max="14084" width="9.7109375" style="159" bestFit="1" customWidth="1"/>
    <col min="14085" max="14085" width="10" style="159" bestFit="1" customWidth="1"/>
    <col min="14086" max="14086" width="8.85546875" style="159" bestFit="1" customWidth="1"/>
    <col min="14087" max="14087" width="22.85546875" style="159" customWidth="1"/>
    <col min="14088" max="14088" width="59.7109375" style="159" bestFit="1" customWidth="1"/>
    <col min="14089" max="14089" width="57.85546875" style="159" bestFit="1" customWidth="1"/>
    <col min="14090" max="14090" width="35.28515625" style="159" bestFit="1" customWidth="1"/>
    <col min="14091" max="14091" width="28.140625" style="159" bestFit="1" customWidth="1"/>
    <col min="14092" max="14092" width="33.140625" style="159" bestFit="1" customWidth="1"/>
    <col min="14093" max="14093" width="26" style="159" bestFit="1" customWidth="1"/>
    <col min="14094" max="14094" width="19.140625" style="159" bestFit="1" customWidth="1"/>
    <col min="14095" max="14095" width="10.42578125" style="159" customWidth="1"/>
    <col min="14096" max="14096" width="11.85546875" style="159" customWidth="1"/>
    <col min="14097" max="14097" width="14.7109375" style="159" customWidth="1"/>
    <col min="14098" max="14098" width="9" style="159" bestFit="1" customWidth="1"/>
    <col min="14099" max="14338" width="9.140625" style="159"/>
    <col min="14339" max="14339" width="4.7109375" style="159" bestFit="1" customWidth="1"/>
    <col min="14340" max="14340" width="9.7109375" style="159" bestFit="1" customWidth="1"/>
    <col min="14341" max="14341" width="10" style="159" bestFit="1" customWidth="1"/>
    <col min="14342" max="14342" width="8.85546875" style="159" bestFit="1" customWidth="1"/>
    <col min="14343" max="14343" width="22.85546875" style="159" customWidth="1"/>
    <col min="14344" max="14344" width="59.7109375" style="159" bestFit="1" customWidth="1"/>
    <col min="14345" max="14345" width="57.85546875" style="159" bestFit="1" customWidth="1"/>
    <col min="14346" max="14346" width="35.28515625" style="159" bestFit="1" customWidth="1"/>
    <col min="14347" max="14347" width="28.140625" style="159" bestFit="1" customWidth="1"/>
    <col min="14348" max="14348" width="33.140625" style="159" bestFit="1" customWidth="1"/>
    <col min="14349" max="14349" width="26" style="159" bestFit="1" customWidth="1"/>
    <col min="14350" max="14350" width="19.140625" style="159" bestFit="1" customWidth="1"/>
    <col min="14351" max="14351" width="10.42578125" style="159" customWidth="1"/>
    <col min="14352" max="14352" width="11.85546875" style="159" customWidth="1"/>
    <col min="14353" max="14353" width="14.7109375" style="159" customWidth="1"/>
    <col min="14354" max="14354" width="9" style="159" bestFit="1" customWidth="1"/>
    <col min="14355" max="14594" width="9.140625" style="159"/>
    <col min="14595" max="14595" width="4.7109375" style="159" bestFit="1" customWidth="1"/>
    <col min="14596" max="14596" width="9.7109375" style="159" bestFit="1" customWidth="1"/>
    <col min="14597" max="14597" width="10" style="159" bestFit="1" customWidth="1"/>
    <col min="14598" max="14598" width="8.85546875" style="159" bestFit="1" customWidth="1"/>
    <col min="14599" max="14599" width="22.85546875" style="159" customWidth="1"/>
    <col min="14600" max="14600" width="59.7109375" style="159" bestFit="1" customWidth="1"/>
    <col min="14601" max="14601" width="57.85546875" style="159" bestFit="1" customWidth="1"/>
    <col min="14602" max="14602" width="35.28515625" style="159" bestFit="1" customWidth="1"/>
    <col min="14603" max="14603" width="28.140625" style="159" bestFit="1" customWidth="1"/>
    <col min="14604" max="14604" width="33.140625" style="159" bestFit="1" customWidth="1"/>
    <col min="14605" max="14605" width="26" style="159" bestFit="1" customWidth="1"/>
    <col min="14606" max="14606" width="19.140625" style="159" bestFit="1" customWidth="1"/>
    <col min="14607" max="14607" width="10.42578125" style="159" customWidth="1"/>
    <col min="14608" max="14608" width="11.85546875" style="159" customWidth="1"/>
    <col min="14609" max="14609" width="14.7109375" style="159" customWidth="1"/>
    <col min="14610" max="14610" width="9" style="159" bestFit="1" customWidth="1"/>
    <col min="14611" max="14850" width="9.140625" style="159"/>
    <col min="14851" max="14851" width="4.7109375" style="159" bestFit="1" customWidth="1"/>
    <col min="14852" max="14852" width="9.7109375" style="159" bestFit="1" customWidth="1"/>
    <col min="14853" max="14853" width="10" style="159" bestFit="1" customWidth="1"/>
    <col min="14854" max="14854" width="8.85546875" style="159" bestFit="1" customWidth="1"/>
    <col min="14855" max="14855" width="22.85546875" style="159" customWidth="1"/>
    <col min="14856" max="14856" width="59.7109375" style="159" bestFit="1" customWidth="1"/>
    <col min="14857" max="14857" width="57.85546875" style="159" bestFit="1" customWidth="1"/>
    <col min="14858" max="14858" width="35.28515625" style="159" bestFit="1" customWidth="1"/>
    <col min="14859" max="14859" width="28.140625" style="159" bestFit="1" customWidth="1"/>
    <col min="14860" max="14860" width="33.140625" style="159" bestFit="1" customWidth="1"/>
    <col min="14861" max="14861" width="26" style="159" bestFit="1" customWidth="1"/>
    <col min="14862" max="14862" width="19.140625" style="159" bestFit="1" customWidth="1"/>
    <col min="14863" max="14863" width="10.42578125" style="159" customWidth="1"/>
    <col min="14864" max="14864" width="11.85546875" style="159" customWidth="1"/>
    <col min="14865" max="14865" width="14.7109375" style="159" customWidth="1"/>
    <col min="14866" max="14866" width="9" style="159" bestFit="1" customWidth="1"/>
    <col min="14867" max="15106" width="9.140625" style="159"/>
    <col min="15107" max="15107" width="4.7109375" style="159" bestFit="1" customWidth="1"/>
    <col min="15108" max="15108" width="9.7109375" style="159" bestFit="1" customWidth="1"/>
    <col min="15109" max="15109" width="10" style="159" bestFit="1" customWidth="1"/>
    <col min="15110" max="15110" width="8.85546875" style="159" bestFit="1" customWidth="1"/>
    <col min="15111" max="15111" width="22.85546875" style="159" customWidth="1"/>
    <col min="15112" max="15112" width="59.7109375" style="159" bestFit="1" customWidth="1"/>
    <col min="15113" max="15113" width="57.85546875" style="159" bestFit="1" customWidth="1"/>
    <col min="15114" max="15114" width="35.28515625" style="159" bestFit="1" customWidth="1"/>
    <col min="15115" max="15115" width="28.140625" style="159" bestFit="1" customWidth="1"/>
    <col min="15116" max="15116" width="33.140625" style="159" bestFit="1" customWidth="1"/>
    <col min="15117" max="15117" width="26" style="159" bestFit="1" customWidth="1"/>
    <col min="15118" max="15118" width="19.140625" style="159" bestFit="1" customWidth="1"/>
    <col min="15119" max="15119" width="10.42578125" style="159" customWidth="1"/>
    <col min="15120" max="15120" width="11.85546875" style="159" customWidth="1"/>
    <col min="15121" max="15121" width="14.7109375" style="159" customWidth="1"/>
    <col min="15122" max="15122" width="9" style="159" bestFit="1" customWidth="1"/>
    <col min="15123" max="15362" width="9.140625" style="159"/>
    <col min="15363" max="15363" width="4.7109375" style="159" bestFit="1" customWidth="1"/>
    <col min="15364" max="15364" width="9.7109375" style="159" bestFit="1" customWidth="1"/>
    <col min="15365" max="15365" width="10" style="159" bestFit="1" customWidth="1"/>
    <col min="15366" max="15366" width="8.85546875" style="159" bestFit="1" customWidth="1"/>
    <col min="15367" max="15367" width="22.85546875" style="159" customWidth="1"/>
    <col min="15368" max="15368" width="59.7109375" style="159" bestFit="1" customWidth="1"/>
    <col min="15369" max="15369" width="57.85546875" style="159" bestFit="1" customWidth="1"/>
    <col min="15370" max="15370" width="35.28515625" style="159" bestFit="1" customWidth="1"/>
    <col min="15371" max="15371" width="28.140625" style="159" bestFit="1" customWidth="1"/>
    <col min="15372" max="15372" width="33.140625" style="159" bestFit="1" customWidth="1"/>
    <col min="15373" max="15373" width="26" style="159" bestFit="1" customWidth="1"/>
    <col min="15374" max="15374" width="19.140625" style="159" bestFit="1" customWidth="1"/>
    <col min="15375" max="15375" width="10.42578125" style="159" customWidth="1"/>
    <col min="15376" max="15376" width="11.85546875" style="159" customWidth="1"/>
    <col min="15377" max="15377" width="14.7109375" style="159" customWidth="1"/>
    <col min="15378" max="15378" width="9" style="159" bestFit="1" customWidth="1"/>
    <col min="15379" max="15618" width="9.140625" style="159"/>
    <col min="15619" max="15619" width="4.7109375" style="159" bestFit="1" customWidth="1"/>
    <col min="15620" max="15620" width="9.7109375" style="159" bestFit="1" customWidth="1"/>
    <col min="15621" max="15621" width="10" style="159" bestFit="1" customWidth="1"/>
    <col min="15622" max="15622" width="8.85546875" style="159" bestFit="1" customWidth="1"/>
    <col min="15623" max="15623" width="22.85546875" style="159" customWidth="1"/>
    <col min="15624" max="15624" width="59.7109375" style="159" bestFit="1" customWidth="1"/>
    <col min="15625" max="15625" width="57.85546875" style="159" bestFit="1" customWidth="1"/>
    <col min="15626" max="15626" width="35.28515625" style="159" bestFit="1" customWidth="1"/>
    <col min="15627" max="15627" width="28.140625" style="159" bestFit="1" customWidth="1"/>
    <col min="15628" max="15628" width="33.140625" style="159" bestFit="1" customWidth="1"/>
    <col min="15629" max="15629" width="26" style="159" bestFit="1" customWidth="1"/>
    <col min="15630" max="15630" width="19.140625" style="159" bestFit="1" customWidth="1"/>
    <col min="15631" max="15631" width="10.42578125" style="159" customWidth="1"/>
    <col min="15632" max="15632" width="11.85546875" style="159" customWidth="1"/>
    <col min="15633" max="15633" width="14.7109375" style="159" customWidth="1"/>
    <col min="15634" max="15634" width="9" style="159" bestFit="1" customWidth="1"/>
    <col min="15635" max="15874" width="9.140625" style="159"/>
    <col min="15875" max="15875" width="4.7109375" style="159" bestFit="1" customWidth="1"/>
    <col min="15876" max="15876" width="9.7109375" style="159" bestFit="1" customWidth="1"/>
    <col min="15877" max="15877" width="10" style="159" bestFit="1" customWidth="1"/>
    <col min="15878" max="15878" width="8.85546875" style="159" bestFit="1" customWidth="1"/>
    <col min="15879" max="15879" width="22.85546875" style="159" customWidth="1"/>
    <col min="15880" max="15880" width="59.7109375" style="159" bestFit="1" customWidth="1"/>
    <col min="15881" max="15881" width="57.85546875" style="159" bestFit="1" customWidth="1"/>
    <col min="15882" max="15882" width="35.28515625" style="159" bestFit="1" customWidth="1"/>
    <col min="15883" max="15883" width="28.140625" style="159" bestFit="1" customWidth="1"/>
    <col min="15884" max="15884" width="33.140625" style="159" bestFit="1" customWidth="1"/>
    <col min="15885" max="15885" width="26" style="159" bestFit="1" customWidth="1"/>
    <col min="15886" max="15886" width="19.140625" style="159" bestFit="1" customWidth="1"/>
    <col min="15887" max="15887" width="10.42578125" style="159" customWidth="1"/>
    <col min="15888" max="15888" width="11.85546875" style="159" customWidth="1"/>
    <col min="15889" max="15889" width="14.7109375" style="159" customWidth="1"/>
    <col min="15890" max="15890" width="9" style="159" bestFit="1" customWidth="1"/>
    <col min="15891" max="16130" width="9.140625" style="159"/>
    <col min="16131" max="16131" width="4.7109375" style="159" bestFit="1" customWidth="1"/>
    <col min="16132" max="16132" width="9.7109375" style="159" bestFit="1" customWidth="1"/>
    <col min="16133" max="16133" width="10" style="159" bestFit="1" customWidth="1"/>
    <col min="16134" max="16134" width="8.85546875" style="159" bestFit="1" customWidth="1"/>
    <col min="16135" max="16135" width="22.85546875" style="159" customWidth="1"/>
    <col min="16136" max="16136" width="59.7109375" style="159" bestFit="1" customWidth="1"/>
    <col min="16137" max="16137" width="57.85546875" style="159" bestFit="1" customWidth="1"/>
    <col min="16138" max="16138" width="35.28515625" style="159" bestFit="1" customWidth="1"/>
    <col min="16139" max="16139" width="28.140625" style="159" bestFit="1" customWidth="1"/>
    <col min="16140" max="16140" width="33.140625" style="159" bestFit="1" customWidth="1"/>
    <col min="16141" max="16141" width="26" style="159" bestFit="1" customWidth="1"/>
    <col min="16142" max="16142" width="19.140625" style="159" bestFit="1" customWidth="1"/>
    <col min="16143" max="16143" width="10.42578125" style="159" customWidth="1"/>
    <col min="16144" max="16144" width="11.85546875" style="159" customWidth="1"/>
    <col min="16145" max="16145" width="14.7109375" style="159" customWidth="1"/>
    <col min="16146" max="16146" width="9" style="159" bestFit="1" customWidth="1"/>
    <col min="16147" max="16384" width="9.140625" style="159"/>
  </cols>
  <sheetData>
    <row r="2" spans="1:19" x14ac:dyDescent="0.25">
      <c r="A2" s="9" t="s">
        <v>2027</v>
      </c>
      <c r="B2" s="1"/>
      <c r="C2" s="1"/>
      <c r="D2" s="1"/>
      <c r="E2" s="1"/>
      <c r="F2" s="1"/>
    </row>
    <row r="4" spans="1:19" s="161" customFormat="1" ht="49.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197"/>
    </row>
    <row r="5" spans="1:19" s="161" customFormat="1" ht="15"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197"/>
    </row>
    <row r="6" spans="1:19" s="161" customFormat="1" ht="15"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197"/>
    </row>
    <row r="7" spans="1:19" s="162" customFormat="1" ht="150" x14ac:dyDescent="0.25">
      <c r="A7" s="48">
        <v>1</v>
      </c>
      <c r="B7" s="115">
        <v>3</v>
      </c>
      <c r="C7" s="115">
        <v>1</v>
      </c>
      <c r="D7" s="17">
        <v>6</v>
      </c>
      <c r="E7" s="17" t="s">
        <v>440</v>
      </c>
      <c r="F7" s="17" t="s">
        <v>441</v>
      </c>
      <c r="G7" s="17" t="s">
        <v>369</v>
      </c>
      <c r="H7" s="17" t="s">
        <v>45</v>
      </c>
      <c r="I7" s="17" t="s">
        <v>442</v>
      </c>
      <c r="J7" s="17" t="s">
        <v>443</v>
      </c>
      <c r="K7" s="117" t="s">
        <v>49</v>
      </c>
      <c r="L7" s="117"/>
      <c r="M7" s="118">
        <v>25000</v>
      </c>
      <c r="N7" s="118"/>
      <c r="O7" s="118">
        <f t="shared" ref="O7:O12" si="0">M7</f>
        <v>25000</v>
      </c>
      <c r="P7" s="118"/>
      <c r="Q7" s="17" t="s">
        <v>444</v>
      </c>
      <c r="R7" s="21" t="s">
        <v>445</v>
      </c>
      <c r="S7" s="198"/>
    </row>
    <row r="8" spans="1:19" s="162" customFormat="1" ht="409.5" x14ac:dyDescent="0.25">
      <c r="A8" s="163">
        <v>2</v>
      </c>
      <c r="B8" s="23">
        <v>6</v>
      </c>
      <c r="C8" s="23">
        <v>1</v>
      </c>
      <c r="D8" s="21">
        <v>6</v>
      </c>
      <c r="E8" s="21" t="s">
        <v>446</v>
      </c>
      <c r="F8" s="21" t="s">
        <v>447</v>
      </c>
      <c r="G8" s="21" t="s">
        <v>40</v>
      </c>
      <c r="H8" s="24" t="s">
        <v>448</v>
      </c>
      <c r="I8" s="24" t="s">
        <v>449</v>
      </c>
      <c r="J8" s="21" t="s">
        <v>450</v>
      </c>
      <c r="K8" s="25" t="s">
        <v>451</v>
      </c>
      <c r="L8" s="25"/>
      <c r="M8" s="22">
        <v>35000</v>
      </c>
      <c r="N8" s="22"/>
      <c r="O8" s="22">
        <f t="shared" si="0"/>
        <v>35000</v>
      </c>
      <c r="P8" s="22"/>
      <c r="Q8" s="21" t="s">
        <v>444</v>
      </c>
      <c r="R8" s="21" t="s">
        <v>445</v>
      </c>
      <c r="S8" s="199"/>
    </row>
    <row r="9" spans="1:19" s="162" customFormat="1" ht="110.25" x14ac:dyDescent="0.25">
      <c r="A9" s="163">
        <v>3</v>
      </c>
      <c r="B9" s="23">
        <v>6</v>
      </c>
      <c r="C9" s="23">
        <v>1</v>
      </c>
      <c r="D9" s="21">
        <v>6</v>
      </c>
      <c r="E9" s="21" t="s">
        <v>452</v>
      </c>
      <c r="F9" s="21" t="s">
        <v>453</v>
      </c>
      <c r="G9" s="21" t="s">
        <v>454</v>
      </c>
      <c r="H9" s="24" t="s">
        <v>455</v>
      </c>
      <c r="I9" s="24" t="s">
        <v>456</v>
      </c>
      <c r="J9" s="21" t="s">
        <v>457</v>
      </c>
      <c r="K9" s="25" t="s">
        <v>458</v>
      </c>
      <c r="L9" s="25"/>
      <c r="M9" s="22">
        <v>30000</v>
      </c>
      <c r="N9" s="22"/>
      <c r="O9" s="22">
        <f t="shared" si="0"/>
        <v>30000</v>
      </c>
      <c r="P9" s="22"/>
      <c r="Q9" s="21" t="s">
        <v>444</v>
      </c>
      <c r="R9" s="21" t="s">
        <v>445</v>
      </c>
      <c r="S9" s="198"/>
    </row>
    <row r="10" spans="1:19" s="162" customFormat="1" ht="110.25" x14ac:dyDescent="0.25">
      <c r="A10" s="163">
        <v>4</v>
      </c>
      <c r="B10" s="23">
        <v>6</v>
      </c>
      <c r="C10" s="23">
        <v>1</v>
      </c>
      <c r="D10" s="21">
        <v>6</v>
      </c>
      <c r="E10" s="21" t="s">
        <v>459</v>
      </c>
      <c r="F10" s="21" t="s">
        <v>453</v>
      </c>
      <c r="G10" s="21" t="s">
        <v>454</v>
      </c>
      <c r="H10" s="24" t="s">
        <v>448</v>
      </c>
      <c r="I10" s="24" t="s">
        <v>138</v>
      </c>
      <c r="J10" s="21" t="s">
        <v>460</v>
      </c>
      <c r="K10" s="25" t="s">
        <v>65</v>
      </c>
      <c r="L10" s="25"/>
      <c r="M10" s="22">
        <v>22000</v>
      </c>
      <c r="N10" s="22"/>
      <c r="O10" s="22">
        <f t="shared" si="0"/>
        <v>22000</v>
      </c>
      <c r="P10" s="22"/>
      <c r="Q10" s="21" t="s">
        <v>444</v>
      </c>
      <c r="R10" s="21" t="s">
        <v>445</v>
      </c>
      <c r="S10" s="198"/>
    </row>
    <row r="11" spans="1:19" s="162" customFormat="1" ht="157.5" x14ac:dyDescent="0.25">
      <c r="A11" s="163">
        <v>5</v>
      </c>
      <c r="B11" s="23">
        <v>3</v>
      </c>
      <c r="C11" s="23">
        <v>1</v>
      </c>
      <c r="D11" s="23">
        <v>13</v>
      </c>
      <c r="E11" s="21" t="s">
        <v>461</v>
      </c>
      <c r="F11" s="21" t="s">
        <v>462</v>
      </c>
      <c r="G11" s="23" t="s">
        <v>69</v>
      </c>
      <c r="H11" s="23" t="s">
        <v>463</v>
      </c>
      <c r="I11" s="23" t="s">
        <v>464</v>
      </c>
      <c r="J11" s="21" t="s">
        <v>465</v>
      </c>
      <c r="K11" s="23" t="s">
        <v>466</v>
      </c>
      <c r="L11" s="23"/>
      <c r="M11" s="22">
        <v>13000</v>
      </c>
      <c r="N11" s="22"/>
      <c r="O11" s="22">
        <f t="shared" si="0"/>
        <v>13000</v>
      </c>
      <c r="P11" s="164"/>
      <c r="Q11" s="21" t="s">
        <v>467</v>
      </c>
      <c r="R11" s="21" t="s">
        <v>445</v>
      </c>
      <c r="S11" s="198"/>
    </row>
    <row r="12" spans="1:19" s="162" customFormat="1" ht="313.5" customHeight="1" x14ac:dyDescent="0.25">
      <c r="A12" s="163">
        <v>6</v>
      </c>
      <c r="B12" s="23">
        <v>6</v>
      </c>
      <c r="C12" s="23">
        <v>1</v>
      </c>
      <c r="D12" s="21">
        <v>6</v>
      </c>
      <c r="E12" s="21" t="s">
        <v>468</v>
      </c>
      <c r="F12" s="21" t="s">
        <v>469</v>
      </c>
      <c r="G12" s="21" t="s">
        <v>40</v>
      </c>
      <c r="H12" s="165" t="s">
        <v>470</v>
      </c>
      <c r="I12" s="24" t="s">
        <v>471</v>
      </c>
      <c r="J12" s="166" t="s">
        <v>472</v>
      </c>
      <c r="K12" s="25" t="s">
        <v>49</v>
      </c>
      <c r="L12" s="25"/>
      <c r="M12" s="22">
        <v>55000</v>
      </c>
      <c r="N12" s="22"/>
      <c r="O12" s="22">
        <f t="shared" si="0"/>
        <v>55000</v>
      </c>
      <c r="P12" s="22"/>
      <c r="Q12" s="21" t="s">
        <v>444</v>
      </c>
      <c r="R12" s="21" t="s">
        <v>445</v>
      </c>
      <c r="S12" s="198"/>
    </row>
    <row r="13" spans="1:19" s="162" customFormat="1" x14ac:dyDescent="0.25">
      <c r="A13" s="64"/>
      <c r="B13" s="167"/>
      <c r="C13" s="167"/>
      <c r="D13" s="167"/>
      <c r="E13" s="167"/>
      <c r="F13" s="167"/>
      <c r="G13" s="167"/>
      <c r="H13" s="167"/>
      <c r="I13" s="167"/>
      <c r="J13" s="167"/>
      <c r="K13" s="167"/>
      <c r="L13" s="167"/>
      <c r="M13" s="167"/>
      <c r="N13" s="167"/>
      <c r="O13" s="167"/>
      <c r="P13" s="167"/>
      <c r="Q13" s="167"/>
      <c r="R13" s="168"/>
      <c r="S13" s="198"/>
    </row>
    <row r="14" spans="1:19" x14ac:dyDescent="0.25">
      <c r="M14" s="419"/>
      <c r="N14" s="637" t="s">
        <v>36</v>
      </c>
      <c r="O14" s="637"/>
    </row>
    <row r="15" spans="1:19" x14ac:dyDescent="0.25">
      <c r="M15" s="420"/>
      <c r="N15" s="130" t="s">
        <v>37</v>
      </c>
      <c r="O15" s="130" t="s">
        <v>38</v>
      </c>
      <c r="Q15" s="160"/>
    </row>
    <row r="16" spans="1:19" x14ac:dyDescent="0.25">
      <c r="M16" s="420" t="s">
        <v>2002</v>
      </c>
      <c r="N16" s="33">
        <v>6</v>
      </c>
      <c r="O16" s="34">
        <f>O7+O8+O9+O10+O11+O12</f>
        <v>180000</v>
      </c>
    </row>
  </sheetData>
  <mergeCells count="15">
    <mergeCell ref="Q4:Q5"/>
    <mergeCell ref="R4:R5"/>
    <mergeCell ref="G4:G5"/>
    <mergeCell ref="H4:I4"/>
    <mergeCell ref="J4:J5"/>
    <mergeCell ref="K4:L4"/>
    <mergeCell ref="M4:N4"/>
    <mergeCell ref="O4:P4"/>
    <mergeCell ref="N14:O14"/>
    <mergeCell ref="F4:F5"/>
    <mergeCell ref="A4:A5"/>
    <mergeCell ref="B4:B5"/>
    <mergeCell ref="C4:C5"/>
    <mergeCell ref="D4:D5"/>
    <mergeCell ref="E4:E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S22"/>
  <sheetViews>
    <sheetView topLeftCell="A16" zoomScale="60" zoomScaleNormal="60" workbookViewId="0">
      <selection activeCell="M20" sqref="M20:M2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25">
      <c r="A2" s="169" t="s">
        <v>2028</v>
      </c>
    </row>
    <row r="3" spans="1:19" x14ac:dyDescent="0.25">
      <c r="M3" s="2"/>
      <c r="N3" s="2"/>
      <c r="O3" s="2"/>
      <c r="P3" s="2"/>
    </row>
    <row r="4" spans="1:19" s="4" customFormat="1" ht="5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3"/>
    </row>
    <row r="6" spans="1:19" s="4" customFormat="1"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3"/>
    </row>
    <row r="7" spans="1:19" ht="105" x14ac:dyDescent="0.25">
      <c r="A7" s="33">
        <v>1</v>
      </c>
      <c r="B7" s="40">
        <v>6</v>
      </c>
      <c r="C7" s="40">
        <v>5</v>
      </c>
      <c r="D7" s="40">
        <v>11</v>
      </c>
      <c r="E7" s="42" t="s">
        <v>476</v>
      </c>
      <c r="F7" s="40" t="s">
        <v>477</v>
      </c>
      <c r="G7" s="40" t="s">
        <v>76</v>
      </c>
      <c r="H7" s="40" t="s">
        <v>76</v>
      </c>
      <c r="I7" s="15" t="s">
        <v>47</v>
      </c>
      <c r="J7" s="40" t="s">
        <v>478</v>
      </c>
      <c r="K7" s="18" t="s">
        <v>479</v>
      </c>
      <c r="L7" s="18"/>
      <c r="M7" s="47">
        <v>30000</v>
      </c>
      <c r="N7" s="47"/>
      <c r="O7" s="47">
        <v>30000</v>
      </c>
      <c r="P7" s="47"/>
      <c r="Q7" s="40" t="s">
        <v>480</v>
      </c>
      <c r="R7" s="40" t="s">
        <v>475</v>
      </c>
      <c r="S7" s="20"/>
    </row>
    <row r="8" spans="1:19" ht="105" x14ac:dyDescent="0.25">
      <c r="A8" s="32">
        <v>2</v>
      </c>
      <c r="B8" s="32">
        <v>3</v>
      </c>
      <c r="C8" s="32">
        <v>3</v>
      </c>
      <c r="D8" s="32">
        <v>10</v>
      </c>
      <c r="E8" s="32" t="s">
        <v>481</v>
      </c>
      <c r="F8" s="32" t="s">
        <v>482</v>
      </c>
      <c r="G8" s="32" t="s">
        <v>427</v>
      </c>
      <c r="H8" s="32" t="s">
        <v>427</v>
      </c>
      <c r="I8" s="33">
        <v>1</v>
      </c>
      <c r="J8" s="32" t="s">
        <v>483</v>
      </c>
      <c r="K8" s="33" t="s">
        <v>42</v>
      </c>
      <c r="L8" s="41"/>
      <c r="M8" s="35">
        <v>45000</v>
      </c>
      <c r="N8" s="36"/>
      <c r="O8" s="35">
        <v>45000</v>
      </c>
      <c r="P8" s="36"/>
      <c r="Q8" s="32" t="s">
        <v>480</v>
      </c>
      <c r="R8" s="32" t="s">
        <v>475</v>
      </c>
    </row>
    <row r="9" spans="1:19" ht="90" x14ac:dyDescent="0.25">
      <c r="A9" s="33">
        <v>3</v>
      </c>
      <c r="B9" s="40">
        <v>6</v>
      </c>
      <c r="C9" s="40">
        <v>1</v>
      </c>
      <c r="D9" s="40">
        <v>13</v>
      </c>
      <c r="E9" s="40" t="s">
        <v>484</v>
      </c>
      <c r="F9" s="42" t="s">
        <v>485</v>
      </c>
      <c r="G9" s="40" t="s">
        <v>76</v>
      </c>
      <c r="H9" s="40" t="s">
        <v>76</v>
      </c>
      <c r="I9" s="15" t="s">
        <v>47</v>
      </c>
      <c r="J9" s="40" t="s">
        <v>486</v>
      </c>
      <c r="K9" s="18" t="s">
        <v>42</v>
      </c>
      <c r="L9" s="18"/>
      <c r="M9" s="47">
        <v>10000</v>
      </c>
      <c r="N9" s="47"/>
      <c r="O9" s="47">
        <v>10000</v>
      </c>
      <c r="P9" s="47"/>
      <c r="Q9" s="40" t="s">
        <v>480</v>
      </c>
      <c r="R9" s="40" t="s">
        <v>475</v>
      </c>
    </row>
    <row r="10" spans="1:19" ht="105" x14ac:dyDescent="0.25">
      <c r="A10" s="32">
        <v>4</v>
      </c>
      <c r="B10" s="32">
        <v>6</v>
      </c>
      <c r="C10" s="32">
        <v>1</v>
      </c>
      <c r="D10" s="32">
        <v>13</v>
      </c>
      <c r="E10" s="32" t="s">
        <v>487</v>
      </c>
      <c r="F10" s="32" t="s">
        <v>488</v>
      </c>
      <c r="G10" s="32" t="s">
        <v>35</v>
      </c>
      <c r="H10" s="32" t="s">
        <v>35</v>
      </c>
      <c r="I10" s="33">
        <v>1</v>
      </c>
      <c r="J10" s="32" t="s">
        <v>489</v>
      </c>
      <c r="K10" s="33" t="s">
        <v>42</v>
      </c>
      <c r="L10" s="41"/>
      <c r="M10" s="35">
        <v>50000</v>
      </c>
      <c r="N10" s="36"/>
      <c r="O10" s="35">
        <v>50000</v>
      </c>
      <c r="P10" s="36"/>
      <c r="Q10" s="32" t="s">
        <v>480</v>
      </c>
      <c r="R10" s="32" t="s">
        <v>475</v>
      </c>
    </row>
    <row r="11" spans="1:19" ht="90" x14ac:dyDescent="0.25">
      <c r="A11" s="32">
        <v>5</v>
      </c>
      <c r="B11" s="32">
        <v>6</v>
      </c>
      <c r="C11" s="32">
        <v>1</v>
      </c>
      <c r="D11" s="32">
        <v>13</v>
      </c>
      <c r="E11" s="32" t="s">
        <v>490</v>
      </c>
      <c r="F11" s="32" t="s">
        <v>491</v>
      </c>
      <c r="G11" s="32" t="s">
        <v>492</v>
      </c>
      <c r="H11" s="32" t="s">
        <v>492</v>
      </c>
      <c r="I11" s="33">
        <v>1</v>
      </c>
      <c r="J11" s="32" t="s">
        <v>493</v>
      </c>
      <c r="K11" s="33" t="s">
        <v>34</v>
      </c>
      <c r="L11" s="41"/>
      <c r="M11" s="35">
        <v>80000</v>
      </c>
      <c r="N11" s="36"/>
      <c r="O11" s="35">
        <v>25000</v>
      </c>
      <c r="P11" s="36"/>
      <c r="Q11" s="32" t="s">
        <v>480</v>
      </c>
      <c r="R11" s="32" t="s">
        <v>475</v>
      </c>
    </row>
    <row r="12" spans="1:19" s="10" customFormat="1" ht="75" x14ac:dyDescent="0.25">
      <c r="A12" s="32">
        <v>6</v>
      </c>
      <c r="B12" s="32">
        <v>6</v>
      </c>
      <c r="C12" s="32">
        <v>1</v>
      </c>
      <c r="D12" s="32">
        <v>3</v>
      </c>
      <c r="E12" s="32" t="s">
        <v>494</v>
      </c>
      <c r="F12" s="32" t="s">
        <v>495</v>
      </c>
      <c r="G12" s="32" t="s">
        <v>496</v>
      </c>
      <c r="H12" s="32" t="s">
        <v>496</v>
      </c>
      <c r="I12" s="32">
        <v>2000</v>
      </c>
      <c r="J12" s="32" t="s">
        <v>497</v>
      </c>
      <c r="K12" s="32" t="s">
        <v>34</v>
      </c>
      <c r="L12" s="26"/>
      <c r="M12" s="35">
        <v>100000</v>
      </c>
      <c r="N12" s="26"/>
      <c r="O12" s="35">
        <v>100000</v>
      </c>
      <c r="P12" s="26"/>
      <c r="Q12" s="32" t="s">
        <v>480</v>
      </c>
      <c r="R12" s="32" t="s">
        <v>475</v>
      </c>
    </row>
    <row r="13" spans="1:19" s="11" customFormat="1" ht="180" x14ac:dyDescent="0.25">
      <c r="A13" s="57">
        <v>7</v>
      </c>
      <c r="B13" s="55">
        <v>6</v>
      </c>
      <c r="C13" s="57">
        <v>1</v>
      </c>
      <c r="D13" s="55">
        <v>13</v>
      </c>
      <c r="E13" s="55" t="s">
        <v>498</v>
      </c>
      <c r="F13" s="55" t="s">
        <v>499</v>
      </c>
      <c r="G13" s="55" t="s">
        <v>57</v>
      </c>
      <c r="H13" s="55" t="s">
        <v>500</v>
      </c>
      <c r="I13" s="53" t="s">
        <v>501</v>
      </c>
      <c r="J13" s="55" t="s">
        <v>473</v>
      </c>
      <c r="K13" s="60" t="s">
        <v>42</v>
      </c>
      <c r="L13" s="58"/>
      <c r="M13" s="59">
        <v>120000</v>
      </c>
      <c r="N13" s="57"/>
      <c r="O13" s="59">
        <v>120000</v>
      </c>
      <c r="P13" s="59"/>
      <c r="Q13" s="55" t="s">
        <v>474</v>
      </c>
      <c r="R13" s="55" t="s">
        <v>475</v>
      </c>
      <c r="S13" s="19"/>
    </row>
    <row r="14" spans="1:19" ht="105" x14ac:dyDescent="0.25">
      <c r="A14" s="49">
        <v>8</v>
      </c>
      <c r="B14" s="49">
        <v>6</v>
      </c>
      <c r="C14" s="49">
        <v>1</v>
      </c>
      <c r="D14" s="50">
        <v>3</v>
      </c>
      <c r="E14" s="50" t="s">
        <v>502</v>
      </c>
      <c r="F14" s="50" t="s">
        <v>503</v>
      </c>
      <c r="G14" s="50" t="s">
        <v>504</v>
      </c>
      <c r="H14" s="50" t="s">
        <v>504</v>
      </c>
      <c r="I14" s="102" t="s">
        <v>505</v>
      </c>
      <c r="J14" s="50" t="s">
        <v>344</v>
      </c>
      <c r="K14" s="51" t="s">
        <v>34</v>
      </c>
      <c r="L14" s="51"/>
      <c r="M14" s="52">
        <v>5000</v>
      </c>
      <c r="N14" s="49"/>
      <c r="O14" s="52">
        <v>5000</v>
      </c>
      <c r="P14" s="52"/>
      <c r="Q14" s="50" t="s">
        <v>474</v>
      </c>
      <c r="R14" s="50" t="s">
        <v>475</v>
      </c>
      <c r="S14" s="20"/>
    </row>
    <row r="15" spans="1:19" ht="75" x14ac:dyDescent="0.25">
      <c r="A15" s="50">
        <v>9</v>
      </c>
      <c r="B15" s="50">
        <v>6</v>
      </c>
      <c r="C15" s="50">
        <v>1</v>
      </c>
      <c r="D15" s="50">
        <v>13</v>
      </c>
      <c r="E15" s="50" t="s">
        <v>506</v>
      </c>
      <c r="F15" s="50" t="s">
        <v>507</v>
      </c>
      <c r="G15" s="50" t="s">
        <v>504</v>
      </c>
      <c r="H15" s="50" t="s">
        <v>504</v>
      </c>
      <c r="I15" s="49">
        <v>1000</v>
      </c>
      <c r="J15" s="50" t="s">
        <v>344</v>
      </c>
      <c r="K15" s="49" t="s">
        <v>34</v>
      </c>
      <c r="L15" s="51"/>
      <c r="M15" s="54">
        <v>15000</v>
      </c>
      <c r="N15" s="56"/>
      <c r="O15" s="54">
        <v>15000</v>
      </c>
      <c r="P15" s="56"/>
      <c r="Q15" s="50" t="s">
        <v>474</v>
      </c>
      <c r="R15" s="50" t="s">
        <v>475</v>
      </c>
      <c r="S15" s="20"/>
    </row>
    <row r="16" spans="1:19" ht="105" x14ac:dyDescent="0.25">
      <c r="A16" s="49">
        <v>10</v>
      </c>
      <c r="B16" s="49">
        <v>6</v>
      </c>
      <c r="C16" s="49">
        <v>1</v>
      </c>
      <c r="D16" s="50">
        <v>13</v>
      </c>
      <c r="E16" s="50" t="s">
        <v>508</v>
      </c>
      <c r="F16" s="50" t="s">
        <v>509</v>
      </c>
      <c r="G16" s="50" t="s">
        <v>504</v>
      </c>
      <c r="H16" s="50" t="s">
        <v>504</v>
      </c>
      <c r="I16" s="102" t="s">
        <v>505</v>
      </c>
      <c r="J16" s="50" t="s">
        <v>344</v>
      </c>
      <c r="K16" s="51" t="s">
        <v>34</v>
      </c>
      <c r="L16" s="51"/>
      <c r="M16" s="52">
        <v>15000</v>
      </c>
      <c r="N16" s="49"/>
      <c r="O16" s="52">
        <v>15000</v>
      </c>
      <c r="P16" s="52"/>
      <c r="Q16" s="50" t="s">
        <v>474</v>
      </c>
      <c r="R16" s="50" t="s">
        <v>475</v>
      </c>
    </row>
    <row r="17" spans="1:18" ht="75" x14ac:dyDescent="0.25">
      <c r="A17" s="49">
        <v>11</v>
      </c>
      <c r="B17" s="49">
        <v>6</v>
      </c>
      <c r="C17" s="49">
        <v>1</v>
      </c>
      <c r="D17" s="50">
        <v>13</v>
      </c>
      <c r="E17" s="50" t="s">
        <v>510</v>
      </c>
      <c r="F17" s="50" t="s">
        <v>511</v>
      </c>
      <c r="G17" s="50" t="s">
        <v>76</v>
      </c>
      <c r="H17" s="50" t="s">
        <v>76</v>
      </c>
      <c r="I17" s="102" t="s">
        <v>47</v>
      </c>
      <c r="J17" s="50" t="s">
        <v>512</v>
      </c>
      <c r="K17" s="51" t="s">
        <v>34</v>
      </c>
      <c r="L17" s="51"/>
      <c r="M17" s="52">
        <v>30000</v>
      </c>
      <c r="N17" s="49"/>
      <c r="O17" s="52">
        <v>30000</v>
      </c>
      <c r="P17" s="52"/>
      <c r="Q17" s="50" t="s">
        <v>474</v>
      </c>
      <c r="R17" s="50" t="s">
        <v>475</v>
      </c>
    </row>
    <row r="18" spans="1:18" ht="75" x14ac:dyDescent="0.25">
      <c r="A18" s="49">
        <v>12</v>
      </c>
      <c r="B18" s="49">
        <v>1</v>
      </c>
      <c r="C18" s="49">
        <v>1</v>
      </c>
      <c r="D18" s="50">
        <v>6</v>
      </c>
      <c r="E18" s="50" t="s">
        <v>513</v>
      </c>
      <c r="F18" s="50" t="s">
        <v>514</v>
      </c>
      <c r="G18" s="50" t="s">
        <v>515</v>
      </c>
      <c r="H18" s="50" t="s">
        <v>515</v>
      </c>
      <c r="I18" s="102" t="s">
        <v>516</v>
      </c>
      <c r="J18" s="50" t="s">
        <v>344</v>
      </c>
      <c r="K18" s="51" t="s">
        <v>34</v>
      </c>
      <c r="L18" s="51"/>
      <c r="M18" s="52">
        <v>60000</v>
      </c>
      <c r="N18" s="49"/>
      <c r="O18" s="52">
        <v>60000</v>
      </c>
      <c r="P18" s="52"/>
      <c r="Q18" s="50" t="s">
        <v>474</v>
      </c>
      <c r="R18" s="50" t="s">
        <v>475</v>
      </c>
    </row>
    <row r="20" spans="1:18" x14ac:dyDescent="0.25">
      <c r="M20" s="419"/>
      <c r="N20" s="637" t="s">
        <v>36</v>
      </c>
      <c r="O20" s="637"/>
    </row>
    <row r="21" spans="1:18" x14ac:dyDescent="0.25">
      <c r="M21" s="420"/>
      <c r="N21" s="130" t="s">
        <v>37</v>
      </c>
      <c r="O21" s="130" t="s">
        <v>38</v>
      </c>
    </row>
    <row r="22" spans="1:18" x14ac:dyDescent="0.25">
      <c r="M22" s="420" t="s">
        <v>2002</v>
      </c>
      <c r="N22" s="44">
        <v>12</v>
      </c>
      <c r="O22" s="91">
        <f>O7+O8+O9+O10+O11+O12+O13+O14+O15+O16+O17+O18</f>
        <v>505000</v>
      </c>
    </row>
  </sheetData>
  <mergeCells count="15">
    <mergeCell ref="N20:O20"/>
    <mergeCell ref="F4:F5"/>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16"/>
  <sheetViews>
    <sheetView topLeftCell="A10" zoomScale="80" zoomScaleNormal="80" workbookViewId="0">
      <selection activeCell="M14" sqref="M14:M16"/>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9" t="s">
        <v>2030</v>
      </c>
    </row>
    <row r="3" spans="1:19" x14ac:dyDescent="0.25">
      <c r="M3" s="2"/>
      <c r="N3" s="2"/>
      <c r="O3" s="2"/>
      <c r="P3" s="2"/>
    </row>
    <row r="4" spans="1:19" s="4" customFormat="1" ht="53.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3"/>
    </row>
    <row r="6" spans="1:19" s="4" customFormat="1"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3"/>
    </row>
    <row r="7" spans="1:19" s="11" customFormat="1" ht="99.75" customHeight="1" x14ac:dyDescent="0.25">
      <c r="A7" s="399">
        <v>1</v>
      </c>
      <c r="B7" s="399" t="s">
        <v>133</v>
      </c>
      <c r="C7" s="399" t="s">
        <v>439</v>
      </c>
      <c r="D7" s="399">
        <v>3</v>
      </c>
      <c r="E7" s="399" t="s">
        <v>517</v>
      </c>
      <c r="F7" s="399" t="s">
        <v>518</v>
      </c>
      <c r="G7" s="402" t="s">
        <v>80</v>
      </c>
      <c r="H7" s="399" t="s">
        <v>519</v>
      </c>
      <c r="I7" s="399" t="s">
        <v>2029</v>
      </c>
      <c r="J7" s="399" t="s">
        <v>520</v>
      </c>
      <c r="K7" s="401" t="s">
        <v>34</v>
      </c>
      <c r="L7" s="401"/>
      <c r="M7" s="401">
        <v>30000</v>
      </c>
      <c r="N7" s="401"/>
      <c r="O7" s="401">
        <v>30000</v>
      </c>
      <c r="P7" s="401"/>
      <c r="Q7" s="399" t="s">
        <v>521</v>
      </c>
      <c r="R7" s="399" t="s">
        <v>522</v>
      </c>
      <c r="S7" s="19"/>
    </row>
    <row r="8" spans="1:19" ht="93" customHeight="1" x14ac:dyDescent="0.25">
      <c r="A8" s="399">
        <v>2</v>
      </c>
      <c r="B8" s="399" t="s">
        <v>133</v>
      </c>
      <c r="C8" s="399" t="s">
        <v>439</v>
      </c>
      <c r="D8" s="399">
        <v>3</v>
      </c>
      <c r="E8" s="399" t="s">
        <v>523</v>
      </c>
      <c r="F8" s="399" t="s">
        <v>518</v>
      </c>
      <c r="G8" s="399" t="s">
        <v>524</v>
      </c>
      <c r="H8" s="399" t="s">
        <v>525</v>
      </c>
      <c r="I8" s="399">
        <v>11</v>
      </c>
      <c r="J8" s="399" t="s">
        <v>520</v>
      </c>
      <c r="K8" s="401" t="s">
        <v>34</v>
      </c>
      <c r="L8" s="401"/>
      <c r="M8" s="401">
        <v>30000</v>
      </c>
      <c r="N8" s="401"/>
      <c r="O8" s="401">
        <v>30000</v>
      </c>
      <c r="P8" s="401"/>
      <c r="Q8" s="399" t="s">
        <v>521</v>
      </c>
      <c r="R8" s="399" t="s">
        <v>526</v>
      </c>
      <c r="S8" s="20"/>
    </row>
    <row r="9" spans="1:19" ht="165" x14ac:dyDescent="0.25">
      <c r="A9" s="399">
        <v>3</v>
      </c>
      <c r="B9" s="399" t="s">
        <v>133</v>
      </c>
      <c r="C9" s="399">
        <v>1</v>
      </c>
      <c r="D9" s="399">
        <v>6</v>
      </c>
      <c r="E9" s="399" t="s">
        <v>528</v>
      </c>
      <c r="F9" s="399" t="s">
        <v>529</v>
      </c>
      <c r="G9" s="399" t="s">
        <v>530</v>
      </c>
      <c r="H9" s="399" t="s">
        <v>531</v>
      </c>
      <c r="I9" s="399">
        <v>1</v>
      </c>
      <c r="J9" s="399" t="s">
        <v>532</v>
      </c>
      <c r="K9" s="399" t="s">
        <v>34</v>
      </c>
      <c r="L9" s="400"/>
      <c r="M9" s="401">
        <v>45000</v>
      </c>
      <c r="N9" s="400"/>
      <c r="O9" s="401">
        <v>45000</v>
      </c>
      <c r="P9" s="400"/>
      <c r="Q9" s="399" t="s">
        <v>521</v>
      </c>
      <c r="R9" s="399" t="s">
        <v>522</v>
      </c>
    </row>
    <row r="10" spans="1:19" ht="90" x14ac:dyDescent="0.25">
      <c r="A10" s="399">
        <v>4</v>
      </c>
      <c r="B10" s="399" t="s">
        <v>133</v>
      </c>
      <c r="C10" s="399">
        <v>1</v>
      </c>
      <c r="D10" s="399">
        <v>9</v>
      </c>
      <c r="E10" s="399" t="s">
        <v>533</v>
      </c>
      <c r="F10" s="401" t="s">
        <v>534</v>
      </c>
      <c r="G10" s="399" t="s">
        <v>535</v>
      </c>
      <c r="H10" s="399" t="s">
        <v>536</v>
      </c>
      <c r="I10" s="53" t="s">
        <v>47</v>
      </c>
      <c r="J10" s="399" t="s">
        <v>537</v>
      </c>
      <c r="K10" s="399" t="s">
        <v>46</v>
      </c>
      <c r="L10" s="400"/>
      <c r="M10" s="401">
        <v>65000</v>
      </c>
      <c r="N10" s="400"/>
      <c r="O10" s="401">
        <v>50000</v>
      </c>
      <c r="P10" s="400"/>
      <c r="Q10" s="399" t="s">
        <v>521</v>
      </c>
      <c r="R10" s="399" t="s">
        <v>522</v>
      </c>
    </row>
    <row r="11" spans="1:19" s="11" customFormat="1" ht="156" customHeight="1" x14ac:dyDescent="0.25">
      <c r="A11" s="399">
        <v>5</v>
      </c>
      <c r="B11" s="399" t="s">
        <v>133</v>
      </c>
      <c r="C11" s="399">
        <v>1</v>
      </c>
      <c r="D11" s="399">
        <v>3</v>
      </c>
      <c r="E11" s="399" t="s">
        <v>606</v>
      </c>
      <c r="F11" s="399" t="s">
        <v>607</v>
      </c>
      <c r="G11" s="402" t="s">
        <v>76</v>
      </c>
      <c r="H11" s="399" t="s">
        <v>608</v>
      </c>
      <c r="I11" s="399" t="s">
        <v>609</v>
      </c>
      <c r="J11" s="399" t="s">
        <v>610</v>
      </c>
      <c r="K11" s="401" t="s">
        <v>611</v>
      </c>
      <c r="L11" s="401"/>
      <c r="M11" s="401">
        <v>50000</v>
      </c>
      <c r="N11" s="401"/>
      <c r="O11" s="401">
        <v>50000</v>
      </c>
      <c r="P11" s="401"/>
      <c r="Q11" s="399" t="s">
        <v>521</v>
      </c>
      <c r="R11" s="399" t="s">
        <v>522</v>
      </c>
      <c r="S11" s="19"/>
    </row>
    <row r="12" spans="1:19" s="11" customFormat="1" ht="125.25" customHeight="1" x14ac:dyDescent="0.25">
      <c r="A12" s="402">
        <v>6</v>
      </c>
      <c r="B12" s="402" t="s">
        <v>133</v>
      </c>
      <c r="C12" s="402">
        <v>3</v>
      </c>
      <c r="D12" s="402">
        <v>13</v>
      </c>
      <c r="E12" s="399" t="s">
        <v>612</v>
      </c>
      <c r="F12" s="399" t="s">
        <v>613</v>
      </c>
      <c r="G12" s="402" t="s">
        <v>614</v>
      </c>
      <c r="H12" s="402" t="s">
        <v>615</v>
      </c>
      <c r="I12" s="402">
        <v>5</v>
      </c>
      <c r="J12" s="399" t="s">
        <v>610</v>
      </c>
      <c r="K12" s="402" t="s">
        <v>611</v>
      </c>
      <c r="L12" s="402"/>
      <c r="M12" s="59">
        <v>20000</v>
      </c>
      <c r="N12" s="423"/>
      <c r="O12" s="424">
        <v>20000</v>
      </c>
      <c r="P12" s="423"/>
      <c r="Q12" s="399" t="s">
        <v>521</v>
      </c>
      <c r="R12" s="399" t="s">
        <v>522</v>
      </c>
      <c r="S12" s="19"/>
    </row>
    <row r="13" spans="1:19" x14ac:dyDescent="0.25">
      <c r="A13" s="8"/>
      <c r="B13" s="8"/>
      <c r="C13" s="8"/>
      <c r="D13" s="8"/>
      <c r="E13" s="8"/>
      <c r="F13" s="8"/>
      <c r="G13" s="8"/>
      <c r="H13" s="8"/>
      <c r="I13" s="8"/>
      <c r="J13" s="8"/>
      <c r="K13" s="8"/>
      <c r="L13" s="8"/>
      <c r="M13" s="8"/>
      <c r="N13" s="8"/>
      <c r="O13" s="8"/>
      <c r="P13" s="8"/>
      <c r="Q13" s="8"/>
      <c r="R13" s="8"/>
    </row>
    <row r="14" spans="1:19" x14ac:dyDescent="0.25">
      <c r="M14" s="419"/>
      <c r="N14" s="637" t="s">
        <v>36</v>
      </c>
      <c r="O14" s="637"/>
    </row>
    <row r="15" spans="1:19" x14ac:dyDescent="0.25">
      <c r="M15" s="420"/>
      <c r="N15" s="185" t="s">
        <v>37</v>
      </c>
      <c r="O15" s="200" t="s">
        <v>38</v>
      </c>
    </row>
    <row r="16" spans="1:19" x14ac:dyDescent="0.25">
      <c r="M16" s="420" t="s">
        <v>2002</v>
      </c>
      <c r="N16" s="205">
        <v>6</v>
      </c>
      <c r="O16" s="201">
        <f>O7+O8+O9+O10+O11+O12</f>
        <v>225000</v>
      </c>
    </row>
  </sheetData>
  <mergeCells count="15">
    <mergeCell ref="N14:O14"/>
    <mergeCell ref="Q4:Q5"/>
    <mergeCell ref="R4:R5"/>
    <mergeCell ref="O4:P4"/>
    <mergeCell ref="M4:N4"/>
    <mergeCell ref="F4:F5"/>
    <mergeCell ref="G4:G5"/>
    <mergeCell ref="H4:I4"/>
    <mergeCell ref="J4:J5"/>
    <mergeCell ref="K4:L4"/>
    <mergeCell ref="A4:A5"/>
    <mergeCell ref="B4:B5"/>
    <mergeCell ref="C4:C5"/>
    <mergeCell ref="D4:D5"/>
    <mergeCell ref="E4:E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24"/>
  <sheetViews>
    <sheetView topLeftCell="A16" zoomScale="80" zoomScaleNormal="80" workbookViewId="0">
      <selection activeCell="N22" sqref="N22:N24"/>
    </sheetView>
  </sheetViews>
  <sheetFormatPr defaultRowHeight="15" x14ac:dyDescent="0.25"/>
  <cols>
    <col min="1" max="1" width="4.7109375" style="1" customWidth="1"/>
    <col min="2" max="2" width="8.85546875" style="1" customWidth="1"/>
    <col min="3" max="3" width="7.85546875" style="1" customWidth="1"/>
    <col min="4" max="4" width="12.5703125" style="1" customWidth="1"/>
    <col min="5" max="5" width="34.140625" style="1" customWidth="1"/>
    <col min="6" max="6" width="57.7109375" style="1" customWidth="1"/>
    <col min="7" max="7" width="27.140625" style="1" customWidth="1"/>
    <col min="8" max="8" width="20.42578125" style="1" customWidth="1"/>
    <col min="9" max="9" width="10.42578125" style="1" customWidth="1"/>
    <col min="10" max="10" width="28.7109375" style="1" customWidth="1"/>
    <col min="11" max="11" width="10.7109375" style="1" customWidth="1"/>
    <col min="12" max="12" width="14.5703125" style="1" customWidth="1"/>
    <col min="13" max="13" width="14.7109375" style="1" customWidth="1"/>
    <col min="14" max="14" width="13.5703125" style="1" customWidth="1"/>
    <col min="15" max="15" width="14.7109375" style="1" customWidth="1"/>
    <col min="16" max="16" width="14.140625" style="1" customWidth="1"/>
    <col min="17" max="17" width="20"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9" t="s">
        <v>2031</v>
      </c>
    </row>
    <row r="4" spans="1:19" s="4" customFormat="1" ht="51.75" customHeight="1" x14ac:dyDescent="0.25">
      <c r="A4" s="661" t="s">
        <v>0</v>
      </c>
      <c r="B4" s="646" t="s">
        <v>1</v>
      </c>
      <c r="C4" s="646" t="s">
        <v>2</v>
      </c>
      <c r="D4" s="646" t="s">
        <v>3</v>
      </c>
      <c r="E4" s="661" t="s">
        <v>4</v>
      </c>
      <c r="F4" s="661" t="s">
        <v>5</v>
      </c>
      <c r="G4" s="661" t="s">
        <v>6</v>
      </c>
      <c r="H4" s="664" t="s">
        <v>7</v>
      </c>
      <c r="I4" s="664"/>
      <c r="J4" s="661" t="s">
        <v>8</v>
      </c>
      <c r="K4" s="665" t="s">
        <v>9</v>
      </c>
      <c r="L4" s="656"/>
      <c r="M4" s="666" t="s">
        <v>10</v>
      </c>
      <c r="N4" s="666"/>
      <c r="O4" s="666" t="s">
        <v>11</v>
      </c>
      <c r="P4" s="666"/>
      <c r="Q4" s="661" t="s">
        <v>12</v>
      </c>
      <c r="R4" s="646" t="s">
        <v>13</v>
      </c>
      <c r="S4" s="3"/>
    </row>
    <row r="5" spans="1:19" s="4" customFormat="1" x14ac:dyDescent="0.2">
      <c r="A5" s="662"/>
      <c r="B5" s="647"/>
      <c r="C5" s="647"/>
      <c r="D5" s="647"/>
      <c r="E5" s="662"/>
      <c r="F5" s="662"/>
      <c r="G5" s="662"/>
      <c r="H5" s="189" t="s">
        <v>14</v>
      </c>
      <c r="I5" s="189" t="s">
        <v>15</v>
      </c>
      <c r="J5" s="662"/>
      <c r="K5" s="191">
        <v>2020</v>
      </c>
      <c r="L5" s="191">
        <v>2021</v>
      </c>
      <c r="M5" s="173">
        <v>2020</v>
      </c>
      <c r="N5" s="173">
        <v>2021</v>
      </c>
      <c r="O5" s="173">
        <v>2020</v>
      </c>
      <c r="P5" s="173">
        <v>2021</v>
      </c>
      <c r="Q5" s="662"/>
      <c r="R5" s="647"/>
      <c r="S5" s="3"/>
    </row>
    <row r="6" spans="1:19" s="4" customFormat="1" x14ac:dyDescent="0.2">
      <c r="A6" s="190" t="s">
        <v>16</v>
      </c>
      <c r="B6" s="189" t="s">
        <v>17</v>
      </c>
      <c r="C6" s="189" t="s">
        <v>18</v>
      </c>
      <c r="D6" s="189" t="s">
        <v>19</v>
      </c>
      <c r="E6" s="190" t="s">
        <v>20</v>
      </c>
      <c r="F6" s="190" t="s">
        <v>21</v>
      </c>
      <c r="G6" s="190" t="s">
        <v>22</v>
      </c>
      <c r="H6" s="189" t="s">
        <v>23</v>
      </c>
      <c r="I6" s="189" t="s">
        <v>24</v>
      </c>
      <c r="J6" s="190" t="s">
        <v>25</v>
      </c>
      <c r="K6" s="191" t="s">
        <v>26</v>
      </c>
      <c r="L6" s="191" t="s">
        <v>27</v>
      </c>
      <c r="M6" s="192" t="s">
        <v>28</v>
      </c>
      <c r="N6" s="192" t="s">
        <v>29</v>
      </c>
      <c r="O6" s="192" t="s">
        <v>30</v>
      </c>
      <c r="P6" s="192" t="s">
        <v>31</v>
      </c>
      <c r="Q6" s="190" t="s">
        <v>32</v>
      </c>
      <c r="R6" s="189" t="s">
        <v>33</v>
      </c>
      <c r="S6" s="3"/>
    </row>
    <row r="7" spans="1:19" s="11" customFormat="1" ht="30" x14ac:dyDescent="0.25">
      <c r="A7" s="677">
        <v>1</v>
      </c>
      <c r="B7" s="682" t="s">
        <v>133</v>
      </c>
      <c r="C7" s="682">
        <v>1</v>
      </c>
      <c r="D7" s="667">
        <v>6</v>
      </c>
      <c r="E7" s="617" t="s">
        <v>538</v>
      </c>
      <c r="F7" s="667" t="s">
        <v>539</v>
      </c>
      <c r="G7" s="667" t="s">
        <v>540</v>
      </c>
      <c r="H7" s="103" t="s">
        <v>541</v>
      </c>
      <c r="I7" s="402">
        <v>4</v>
      </c>
      <c r="J7" s="667" t="s">
        <v>542</v>
      </c>
      <c r="K7" s="758" t="s">
        <v>42</v>
      </c>
      <c r="L7" s="758"/>
      <c r="M7" s="720">
        <v>100000</v>
      </c>
      <c r="N7" s="720"/>
      <c r="O7" s="720">
        <v>100000</v>
      </c>
      <c r="P7" s="720"/>
      <c r="Q7" s="667" t="s">
        <v>543</v>
      </c>
      <c r="R7" s="667" t="s">
        <v>544</v>
      </c>
      <c r="S7" s="19"/>
    </row>
    <row r="8" spans="1:19" s="11" customFormat="1" ht="84.75" customHeight="1" x14ac:dyDescent="0.25">
      <c r="A8" s="731"/>
      <c r="B8" s="757"/>
      <c r="C8" s="757"/>
      <c r="D8" s="757"/>
      <c r="E8" s="619"/>
      <c r="F8" s="757"/>
      <c r="G8" s="757"/>
      <c r="H8" s="399" t="s">
        <v>545</v>
      </c>
      <c r="I8" s="53" t="s">
        <v>546</v>
      </c>
      <c r="J8" s="757"/>
      <c r="K8" s="757"/>
      <c r="L8" s="757"/>
      <c r="M8" s="757"/>
      <c r="N8" s="720"/>
      <c r="O8" s="720"/>
      <c r="P8" s="720"/>
      <c r="Q8" s="757"/>
      <c r="R8" s="757"/>
      <c r="S8" s="19"/>
    </row>
    <row r="9" spans="1:19" s="11" customFormat="1" ht="47.25" customHeight="1" x14ac:dyDescent="0.25">
      <c r="A9" s="677">
        <v>2</v>
      </c>
      <c r="B9" s="682" t="s">
        <v>50</v>
      </c>
      <c r="C9" s="682">
        <v>3</v>
      </c>
      <c r="D9" s="667">
        <v>10</v>
      </c>
      <c r="E9" s="617" t="s">
        <v>114</v>
      </c>
      <c r="F9" s="667" t="s">
        <v>547</v>
      </c>
      <c r="G9" s="667" t="s">
        <v>454</v>
      </c>
      <c r="H9" s="103" t="s">
        <v>548</v>
      </c>
      <c r="I9" s="402">
        <v>1</v>
      </c>
      <c r="J9" s="667" t="s">
        <v>549</v>
      </c>
      <c r="K9" s="758" t="s">
        <v>50</v>
      </c>
      <c r="L9" s="677"/>
      <c r="M9" s="720">
        <v>100000</v>
      </c>
      <c r="N9" s="720"/>
      <c r="O9" s="720">
        <v>100000</v>
      </c>
      <c r="P9" s="720"/>
      <c r="Q9" s="667" t="s">
        <v>543</v>
      </c>
      <c r="R9" s="667" t="s">
        <v>544</v>
      </c>
      <c r="S9" s="19"/>
    </row>
    <row r="10" spans="1:19" s="11" customFormat="1" ht="73.5" customHeight="1" x14ac:dyDescent="0.25">
      <c r="A10" s="731"/>
      <c r="B10" s="757"/>
      <c r="C10" s="757"/>
      <c r="D10" s="757"/>
      <c r="E10" s="619"/>
      <c r="F10" s="757"/>
      <c r="G10" s="757"/>
      <c r="H10" s="399" t="s">
        <v>550</v>
      </c>
      <c r="I10" s="53" t="s">
        <v>516</v>
      </c>
      <c r="J10" s="757"/>
      <c r="K10" s="757"/>
      <c r="L10" s="731"/>
      <c r="M10" s="757"/>
      <c r="N10" s="720"/>
      <c r="O10" s="720"/>
      <c r="P10" s="720"/>
      <c r="Q10" s="757"/>
      <c r="R10" s="757"/>
      <c r="S10" s="19"/>
    </row>
    <row r="11" spans="1:19" s="11" customFormat="1" ht="55.5" customHeight="1" x14ac:dyDescent="0.25">
      <c r="A11" s="677">
        <v>3</v>
      </c>
      <c r="B11" s="682" t="s">
        <v>50</v>
      </c>
      <c r="C11" s="682">
        <v>3</v>
      </c>
      <c r="D11" s="667">
        <v>10</v>
      </c>
      <c r="E11" s="617" t="s">
        <v>556</v>
      </c>
      <c r="F11" s="667" t="s">
        <v>551</v>
      </c>
      <c r="G11" s="667" t="s">
        <v>552</v>
      </c>
      <c r="H11" s="399" t="s">
        <v>323</v>
      </c>
      <c r="I11" s="402">
        <v>1</v>
      </c>
      <c r="J11" s="667" t="s">
        <v>553</v>
      </c>
      <c r="K11" s="758" t="s">
        <v>52</v>
      </c>
      <c r="L11" s="677"/>
      <c r="M11" s="720">
        <v>35000</v>
      </c>
      <c r="N11" s="720"/>
      <c r="O11" s="720">
        <v>35000</v>
      </c>
      <c r="P11" s="720"/>
      <c r="Q11" s="667" t="s">
        <v>543</v>
      </c>
      <c r="R11" s="667" t="s">
        <v>544</v>
      </c>
      <c r="S11" s="19"/>
    </row>
    <row r="12" spans="1:19" s="11" customFormat="1" ht="97.5" customHeight="1" x14ac:dyDescent="0.25">
      <c r="A12" s="731"/>
      <c r="B12" s="757"/>
      <c r="C12" s="757"/>
      <c r="D12" s="757"/>
      <c r="E12" s="619"/>
      <c r="F12" s="757"/>
      <c r="G12" s="757"/>
      <c r="H12" s="399" t="s">
        <v>554</v>
      </c>
      <c r="I12" s="53" t="s">
        <v>555</v>
      </c>
      <c r="J12" s="757"/>
      <c r="K12" s="757"/>
      <c r="L12" s="731"/>
      <c r="M12" s="757"/>
      <c r="N12" s="720"/>
      <c r="O12" s="720"/>
      <c r="P12" s="720"/>
      <c r="Q12" s="757"/>
      <c r="R12" s="757"/>
      <c r="S12" s="19"/>
    </row>
    <row r="13" spans="1:19" s="11" customFormat="1" ht="84.75" customHeight="1" x14ac:dyDescent="0.25">
      <c r="A13" s="677">
        <v>4</v>
      </c>
      <c r="B13" s="682" t="s">
        <v>50</v>
      </c>
      <c r="C13" s="682">
        <v>1.3</v>
      </c>
      <c r="D13" s="667">
        <v>13</v>
      </c>
      <c r="E13" s="617" t="s">
        <v>363</v>
      </c>
      <c r="F13" s="667" t="s">
        <v>559</v>
      </c>
      <c r="G13" s="667" t="s">
        <v>560</v>
      </c>
      <c r="H13" s="103" t="s">
        <v>270</v>
      </c>
      <c r="I13" s="402">
        <v>1</v>
      </c>
      <c r="J13" s="667" t="s">
        <v>561</v>
      </c>
      <c r="K13" s="758" t="s">
        <v>50</v>
      </c>
      <c r="L13" s="677"/>
      <c r="M13" s="720">
        <v>7000</v>
      </c>
      <c r="N13" s="720"/>
      <c r="O13" s="720">
        <v>7000</v>
      </c>
      <c r="P13" s="720"/>
      <c r="Q13" s="667" t="s">
        <v>543</v>
      </c>
      <c r="R13" s="667" t="s">
        <v>544</v>
      </c>
      <c r="S13" s="19"/>
    </row>
    <row r="14" spans="1:19" s="11" customFormat="1" ht="90" x14ac:dyDescent="0.25">
      <c r="A14" s="731"/>
      <c r="B14" s="757"/>
      <c r="C14" s="757"/>
      <c r="D14" s="757"/>
      <c r="E14" s="619"/>
      <c r="F14" s="757"/>
      <c r="G14" s="757"/>
      <c r="H14" s="399" t="s">
        <v>562</v>
      </c>
      <c r="I14" s="53" t="s">
        <v>563</v>
      </c>
      <c r="J14" s="757"/>
      <c r="K14" s="757"/>
      <c r="L14" s="731"/>
      <c r="M14" s="757"/>
      <c r="N14" s="720"/>
      <c r="O14" s="720"/>
      <c r="P14" s="720"/>
      <c r="Q14" s="757"/>
      <c r="R14" s="757"/>
      <c r="S14" s="19"/>
    </row>
    <row r="15" spans="1:19" s="11" customFormat="1" ht="30" x14ac:dyDescent="0.25">
      <c r="A15" s="677">
        <v>5</v>
      </c>
      <c r="B15" s="682" t="s">
        <v>50</v>
      </c>
      <c r="C15" s="682">
        <v>1.3</v>
      </c>
      <c r="D15" s="667">
        <v>13</v>
      </c>
      <c r="E15" s="617" t="s">
        <v>565</v>
      </c>
      <c r="F15" s="667" t="s">
        <v>566</v>
      </c>
      <c r="G15" s="667" t="s">
        <v>552</v>
      </c>
      <c r="H15" s="399" t="s">
        <v>323</v>
      </c>
      <c r="I15" s="402">
        <v>1</v>
      </c>
      <c r="J15" s="667" t="s">
        <v>564</v>
      </c>
      <c r="K15" s="758" t="s">
        <v>52</v>
      </c>
      <c r="L15" s="677"/>
      <c r="M15" s="720">
        <v>25000</v>
      </c>
      <c r="N15" s="737"/>
      <c r="O15" s="737">
        <v>25000</v>
      </c>
      <c r="P15" s="737"/>
      <c r="Q15" s="667" t="s">
        <v>543</v>
      </c>
      <c r="R15" s="667" t="s">
        <v>544</v>
      </c>
      <c r="S15" s="19"/>
    </row>
    <row r="16" spans="1:19" s="11" customFormat="1" ht="51.75" customHeight="1" x14ac:dyDescent="0.25">
      <c r="A16" s="731"/>
      <c r="B16" s="757"/>
      <c r="C16" s="757"/>
      <c r="D16" s="757"/>
      <c r="E16" s="619"/>
      <c r="F16" s="757"/>
      <c r="G16" s="757"/>
      <c r="H16" s="399" t="s">
        <v>554</v>
      </c>
      <c r="I16" s="441" t="s">
        <v>41</v>
      </c>
      <c r="J16" s="757"/>
      <c r="K16" s="757"/>
      <c r="L16" s="731"/>
      <c r="M16" s="757"/>
      <c r="N16" s="749"/>
      <c r="O16" s="749"/>
      <c r="P16" s="749"/>
      <c r="Q16" s="757"/>
      <c r="R16" s="757"/>
      <c r="S16" s="19"/>
    </row>
    <row r="17" spans="1:19" s="11" customFormat="1" ht="83.25" customHeight="1" x14ac:dyDescent="0.25">
      <c r="A17" s="677">
        <v>6</v>
      </c>
      <c r="B17" s="682" t="s">
        <v>50</v>
      </c>
      <c r="C17" s="682">
        <v>3</v>
      </c>
      <c r="D17" s="667">
        <v>10</v>
      </c>
      <c r="E17" s="617" t="s">
        <v>599</v>
      </c>
      <c r="F17" s="667" t="s">
        <v>551</v>
      </c>
      <c r="G17" s="667" t="s">
        <v>552</v>
      </c>
      <c r="H17" s="399" t="s">
        <v>323</v>
      </c>
      <c r="I17" s="402">
        <v>1</v>
      </c>
      <c r="J17" s="667" t="s">
        <v>553</v>
      </c>
      <c r="K17" s="758" t="s">
        <v>42</v>
      </c>
      <c r="L17" s="677"/>
      <c r="M17" s="720">
        <v>50000</v>
      </c>
      <c r="N17" s="720"/>
      <c r="O17" s="720">
        <v>50000</v>
      </c>
      <c r="P17" s="720"/>
      <c r="Q17" s="667" t="s">
        <v>543</v>
      </c>
      <c r="R17" s="667" t="s">
        <v>544</v>
      </c>
      <c r="S17" s="19"/>
    </row>
    <row r="18" spans="1:19" s="11" customFormat="1" ht="59.25" customHeight="1" x14ac:dyDescent="0.25">
      <c r="A18" s="731"/>
      <c r="B18" s="757"/>
      <c r="C18" s="757"/>
      <c r="D18" s="757"/>
      <c r="E18" s="619"/>
      <c r="F18" s="757"/>
      <c r="G18" s="757"/>
      <c r="H18" s="399" t="s">
        <v>554</v>
      </c>
      <c r="I18" s="53" t="s">
        <v>516</v>
      </c>
      <c r="J18" s="757"/>
      <c r="K18" s="757"/>
      <c r="L18" s="731"/>
      <c r="M18" s="757"/>
      <c r="N18" s="720"/>
      <c r="O18" s="720"/>
      <c r="P18" s="720"/>
      <c r="Q18" s="757"/>
      <c r="R18" s="757"/>
      <c r="S18" s="19"/>
    </row>
    <row r="19" spans="1:19" s="11" customFormat="1" ht="41.25" customHeight="1" x14ac:dyDescent="0.25">
      <c r="A19" s="677">
        <v>7</v>
      </c>
      <c r="B19" s="677" t="s">
        <v>50</v>
      </c>
      <c r="C19" s="677">
        <v>1.3</v>
      </c>
      <c r="D19" s="617">
        <v>13</v>
      </c>
      <c r="E19" s="617" t="s">
        <v>600</v>
      </c>
      <c r="F19" s="667" t="s">
        <v>551</v>
      </c>
      <c r="G19" s="667" t="s">
        <v>601</v>
      </c>
      <c r="H19" s="617" t="s">
        <v>602</v>
      </c>
      <c r="I19" s="742" t="s">
        <v>603</v>
      </c>
      <c r="J19" s="667" t="s">
        <v>604</v>
      </c>
      <c r="K19" s="758" t="s">
        <v>42</v>
      </c>
      <c r="L19" s="677"/>
      <c r="M19" s="720">
        <v>50000</v>
      </c>
      <c r="N19" s="720"/>
      <c r="O19" s="720">
        <v>50000</v>
      </c>
      <c r="P19" s="720"/>
      <c r="Q19" s="667" t="s">
        <v>543</v>
      </c>
      <c r="R19" s="667" t="s">
        <v>544</v>
      </c>
      <c r="S19" s="19"/>
    </row>
    <row r="20" spans="1:19" s="11" customFormat="1" ht="45.75" customHeight="1" x14ac:dyDescent="0.25">
      <c r="A20" s="731"/>
      <c r="B20" s="731"/>
      <c r="C20" s="731"/>
      <c r="D20" s="619"/>
      <c r="E20" s="619"/>
      <c r="F20" s="757"/>
      <c r="G20" s="757"/>
      <c r="H20" s="619"/>
      <c r="I20" s="731"/>
      <c r="J20" s="757"/>
      <c r="K20" s="757"/>
      <c r="L20" s="731"/>
      <c r="M20" s="757"/>
      <c r="N20" s="720"/>
      <c r="O20" s="720"/>
      <c r="P20" s="720"/>
      <c r="Q20" s="757"/>
      <c r="R20" s="757"/>
      <c r="S20" s="19"/>
    </row>
    <row r="21" spans="1:19" s="11" customFormat="1" x14ac:dyDescent="0.25">
      <c r="A21" s="195"/>
      <c r="B21" s="202"/>
      <c r="C21" s="202"/>
      <c r="D21" s="202"/>
      <c r="E21" s="100"/>
      <c r="F21" s="202"/>
      <c r="G21" s="202"/>
      <c r="H21" s="100"/>
      <c r="I21" s="203"/>
      <c r="J21" s="202"/>
      <c r="K21" s="202"/>
      <c r="L21" s="195"/>
      <c r="M21" s="202"/>
      <c r="N21" s="204"/>
      <c r="O21" s="204"/>
      <c r="P21" s="204"/>
      <c r="Q21" s="202"/>
      <c r="R21" s="202"/>
      <c r="S21" s="19"/>
    </row>
    <row r="22" spans="1:19" x14ac:dyDescent="0.25">
      <c r="M22" s="208"/>
      <c r="N22" s="419"/>
      <c r="O22" s="637" t="s">
        <v>36</v>
      </c>
      <c r="P22" s="637"/>
    </row>
    <row r="23" spans="1:19" x14ac:dyDescent="0.25">
      <c r="M23" s="206"/>
      <c r="N23" s="420"/>
      <c r="O23" s="185" t="s">
        <v>37</v>
      </c>
      <c r="P23" s="193" t="s">
        <v>38</v>
      </c>
    </row>
    <row r="24" spans="1:19" x14ac:dyDescent="0.25">
      <c r="M24" s="207"/>
      <c r="N24" s="420" t="s">
        <v>2002</v>
      </c>
      <c r="O24" s="205">
        <v>7</v>
      </c>
      <c r="P24" s="194">
        <f>O7+O9+O11+O13+O15+O17+O19</f>
        <v>367000</v>
      </c>
    </row>
  </sheetData>
  <mergeCells count="129">
    <mergeCell ref="O22:P22"/>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L15:L16"/>
    <mergeCell ref="M15:M16"/>
    <mergeCell ref="N15:N16"/>
    <mergeCell ref="O15:O16"/>
    <mergeCell ref="P15:P16"/>
    <mergeCell ref="Q15:Q16"/>
    <mergeCell ref="R15:R16"/>
    <mergeCell ref="L17:L18"/>
    <mergeCell ref="M17:M18"/>
    <mergeCell ref="N17:N18"/>
    <mergeCell ref="O17:O18"/>
    <mergeCell ref="P17:P18"/>
    <mergeCell ref="Q17:Q18"/>
    <mergeCell ref="R17:R18"/>
    <mergeCell ref="A17:A18"/>
    <mergeCell ref="B17:B18"/>
    <mergeCell ref="C17:C18"/>
    <mergeCell ref="D17:D18"/>
    <mergeCell ref="E17:E18"/>
    <mergeCell ref="F17:F18"/>
    <mergeCell ref="G17:G18"/>
    <mergeCell ref="J17:J18"/>
    <mergeCell ref="K17:K18"/>
    <mergeCell ref="A15:A16"/>
    <mergeCell ref="B15:B16"/>
    <mergeCell ref="C15:C16"/>
    <mergeCell ref="D15:D16"/>
    <mergeCell ref="E15:E16"/>
    <mergeCell ref="F15:F16"/>
    <mergeCell ref="G15:G16"/>
    <mergeCell ref="J15:J16"/>
    <mergeCell ref="K15:K16"/>
    <mergeCell ref="A13:A14"/>
    <mergeCell ref="B13:B14"/>
    <mergeCell ref="C13:C14"/>
    <mergeCell ref="D13:D14"/>
    <mergeCell ref="E13:E14"/>
    <mergeCell ref="F13:F14"/>
    <mergeCell ref="G13:G14"/>
    <mergeCell ref="J13:J14"/>
    <mergeCell ref="K13:K14"/>
    <mergeCell ref="L13:L14"/>
    <mergeCell ref="M13:M14"/>
    <mergeCell ref="N13:N14"/>
    <mergeCell ref="O13:O14"/>
    <mergeCell ref="P13:P14"/>
    <mergeCell ref="Q13:Q14"/>
    <mergeCell ref="R13:R14"/>
    <mergeCell ref="A9:A10"/>
    <mergeCell ref="O9:O10"/>
    <mergeCell ref="P9:P10"/>
    <mergeCell ref="Q9:Q10"/>
    <mergeCell ref="R9:R10"/>
    <mergeCell ref="G11:G12"/>
    <mergeCell ref="J11:J12"/>
    <mergeCell ref="K11:K12"/>
    <mergeCell ref="L11:L12"/>
    <mergeCell ref="M11:M12"/>
    <mergeCell ref="N11:N12"/>
    <mergeCell ref="O11:O12"/>
    <mergeCell ref="P11:P12"/>
    <mergeCell ref="Q11:Q12"/>
    <mergeCell ref="R11:R12"/>
    <mergeCell ref="A11:A12"/>
    <mergeCell ref="B11:B12"/>
    <mergeCell ref="C11:C12"/>
    <mergeCell ref="D11:D12"/>
    <mergeCell ref="E11:E12"/>
    <mergeCell ref="F11:F12"/>
    <mergeCell ref="B9:B10"/>
    <mergeCell ref="C9:C10"/>
    <mergeCell ref="D9:D10"/>
    <mergeCell ref="E9:E10"/>
    <mergeCell ref="F9:F10"/>
    <mergeCell ref="G9:G10"/>
    <mergeCell ref="J9:J10"/>
    <mergeCell ref="K9:K10"/>
    <mergeCell ref="L9:L10"/>
    <mergeCell ref="M9:M10"/>
    <mergeCell ref="N9:N10"/>
    <mergeCell ref="P7:P8"/>
    <mergeCell ref="Q7:Q8"/>
    <mergeCell ref="R7:R8"/>
    <mergeCell ref="J7:J8"/>
    <mergeCell ref="K7:K8"/>
    <mergeCell ref="L7:L8"/>
    <mergeCell ref="M7:M8"/>
    <mergeCell ref="N7:N8"/>
    <mergeCell ref="O7:O8"/>
    <mergeCell ref="A7:A8"/>
    <mergeCell ref="B7:B8"/>
    <mergeCell ref="C7:C8"/>
    <mergeCell ref="D7:D8"/>
    <mergeCell ref="E7:E8"/>
    <mergeCell ref="F7:F8"/>
    <mergeCell ref="G7:G8"/>
    <mergeCell ref="Q4:Q5"/>
    <mergeCell ref="R4:R5"/>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36"/>
  <sheetViews>
    <sheetView topLeftCell="A29" zoomScale="50" zoomScaleNormal="50" workbookViewId="0">
      <selection activeCell="M33" sqref="M33:M36"/>
    </sheetView>
  </sheetViews>
  <sheetFormatPr defaultRowHeight="15.75" x14ac:dyDescent="0.25"/>
  <cols>
    <col min="1" max="1" width="10.7109375" style="61" customWidth="1"/>
    <col min="2" max="2" width="22" style="61" customWidth="1"/>
    <col min="3" max="3" width="11.42578125" style="61" customWidth="1"/>
    <col min="4" max="4" width="11.5703125" style="61" customWidth="1"/>
    <col min="5" max="5" width="64.85546875" style="62" bestFit="1" customWidth="1"/>
    <col min="6" max="6" width="91.85546875" style="61" customWidth="1"/>
    <col min="7" max="7" width="33.140625" style="61" customWidth="1"/>
    <col min="8" max="8" width="23.85546875" style="61" customWidth="1"/>
    <col min="9" max="9" width="27.85546875" style="61" customWidth="1"/>
    <col min="10" max="10" width="73.140625" style="61" bestFit="1" customWidth="1"/>
    <col min="11" max="11" width="11.140625" style="63" customWidth="1"/>
    <col min="12" max="12" width="12.140625" style="64" bestFit="1" customWidth="1"/>
    <col min="13" max="13" width="16.140625" style="61" customWidth="1"/>
    <col min="14" max="14" width="25.85546875" style="61" customWidth="1"/>
    <col min="15" max="15" width="19" style="61" customWidth="1"/>
    <col min="16" max="16" width="19.28515625" style="61" customWidth="1"/>
    <col min="17" max="17" width="39.5703125" style="61" customWidth="1"/>
    <col min="18" max="18" width="21.7109375" style="61" customWidth="1"/>
    <col min="19" max="249" width="9.140625" style="61"/>
    <col min="250" max="250" width="4.7109375" style="61" bestFit="1" customWidth="1"/>
    <col min="251" max="251" width="9.7109375" style="61" bestFit="1" customWidth="1"/>
    <col min="252" max="252" width="10" style="61" bestFit="1" customWidth="1"/>
    <col min="253" max="253" width="8.85546875" style="61" bestFit="1" customWidth="1"/>
    <col min="254" max="254" width="22.85546875" style="61" customWidth="1"/>
    <col min="255" max="255" width="59.7109375" style="61" bestFit="1" customWidth="1"/>
    <col min="256" max="256" width="57.85546875" style="61" bestFit="1" customWidth="1"/>
    <col min="257" max="257" width="35.28515625" style="61" bestFit="1" customWidth="1"/>
    <col min="258" max="258" width="28.140625" style="61" bestFit="1" customWidth="1"/>
    <col min="259" max="259" width="33.140625" style="61" bestFit="1" customWidth="1"/>
    <col min="260" max="260" width="26" style="61" bestFit="1" customWidth="1"/>
    <col min="261" max="261" width="19.140625" style="61" bestFit="1" customWidth="1"/>
    <col min="262" max="262" width="10.42578125" style="61" customWidth="1"/>
    <col min="263" max="263" width="11.85546875" style="61" customWidth="1"/>
    <col min="264" max="264" width="14.7109375" style="61" customWidth="1"/>
    <col min="265" max="265" width="9" style="61" bestFit="1" customWidth="1"/>
    <col min="266" max="505" width="9.140625" style="61"/>
    <col min="506" max="506" width="4.7109375" style="61" bestFit="1" customWidth="1"/>
    <col min="507" max="507" width="9.7109375" style="61" bestFit="1" customWidth="1"/>
    <col min="508" max="508" width="10" style="61" bestFit="1" customWidth="1"/>
    <col min="509" max="509" width="8.85546875" style="61" bestFit="1" customWidth="1"/>
    <col min="510" max="510" width="22.85546875" style="61" customWidth="1"/>
    <col min="511" max="511" width="59.7109375" style="61" bestFit="1" customWidth="1"/>
    <col min="512" max="512" width="57.85546875" style="61" bestFit="1" customWidth="1"/>
    <col min="513" max="513" width="35.28515625" style="61" bestFit="1" customWidth="1"/>
    <col min="514" max="514" width="28.140625" style="61" bestFit="1" customWidth="1"/>
    <col min="515" max="515" width="33.140625" style="61" bestFit="1" customWidth="1"/>
    <col min="516" max="516" width="26" style="61" bestFit="1" customWidth="1"/>
    <col min="517" max="517" width="19.140625" style="61" bestFit="1" customWidth="1"/>
    <col min="518" max="518" width="10.42578125" style="61" customWidth="1"/>
    <col min="519" max="519" width="11.85546875" style="61" customWidth="1"/>
    <col min="520" max="520" width="14.7109375" style="61" customWidth="1"/>
    <col min="521" max="521" width="9" style="61" bestFit="1" customWidth="1"/>
    <col min="522" max="761" width="9.140625" style="61"/>
    <col min="762" max="762" width="4.7109375" style="61" bestFit="1" customWidth="1"/>
    <col min="763" max="763" width="9.7109375" style="61" bestFit="1" customWidth="1"/>
    <col min="764" max="764" width="10" style="61" bestFit="1" customWidth="1"/>
    <col min="765" max="765" width="8.85546875" style="61" bestFit="1" customWidth="1"/>
    <col min="766" max="766" width="22.85546875" style="61" customWidth="1"/>
    <col min="767" max="767" width="59.7109375" style="61" bestFit="1" customWidth="1"/>
    <col min="768" max="768" width="57.85546875" style="61" bestFit="1" customWidth="1"/>
    <col min="769" max="769" width="35.28515625" style="61" bestFit="1" customWidth="1"/>
    <col min="770" max="770" width="28.140625" style="61" bestFit="1" customWidth="1"/>
    <col min="771" max="771" width="33.140625" style="61" bestFit="1" customWidth="1"/>
    <col min="772" max="772" width="26" style="61" bestFit="1" customWidth="1"/>
    <col min="773" max="773" width="19.140625" style="61" bestFit="1" customWidth="1"/>
    <col min="774" max="774" width="10.42578125" style="61" customWidth="1"/>
    <col min="775" max="775" width="11.85546875" style="61" customWidth="1"/>
    <col min="776" max="776" width="14.7109375" style="61" customWidth="1"/>
    <col min="777" max="777" width="9" style="61" bestFit="1" customWidth="1"/>
    <col min="778" max="1017" width="9.140625" style="61"/>
    <col min="1018" max="1018" width="4.7109375" style="61" bestFit="1" customWidth="1"/>
    <col min="1019" max="1019" width="9.7109375" style="61" bestFit="1" customWidth="1"/>
    <col min="1020" max="1020" width="10" style="61" bestFit="1" customWidth="1"/>
    <col min="1021" max="1021" width="8.85546875" style="61" bestFit="1" customWidth="1"/>
    <col min="1022" max="1022" width="22.85546875" style="61" customWidth="1"/>
    <col min="1023" max="1023" width="59.7109375" style="61" bestFit="1" customWidth="1"/>
    <col min="1024" max="1024" width="57.85546875" style="61" bestFit="1" customWidth="1"/>
    <col min="1025" max="1025" width="35.28515625" style="61" bestFit="1" customWidth="1"/>
    <col min="1026" max="1026" width="28.140625" style="61" bestFit="1" customWidth="1"/>
    <col min="1027" max="1027" width="33.140625" style="61" bestFit="1" customWidth="1"/>
    <col min="1028" max="1028" width="26" style="61" bestFit="1" customWidth="1"/>
    <col min="1029" max="1029" width="19.140625" style="61" bestFit="1" customWidth="1"/>
    <col min="1030" max="1030" width="10.42578125" style="61" customWidth="1"/>
    <col min="1031" max="1031" width="11.85546875" style="61" customWidth="1"/>
    <col min="1032" max="1032" width="14.7109375" style="61" customWidth="1"/>
    <col min="1033" max="1033" width="9" style="61" bestFit="1" customWidth="1"/>
    <col min="1034" max="1273" width="9.140625" style="61"/>
    <col min="1274" max="1274" width="4.7109375" style="61" bestFit="1" customWidth="1"/>
    <col min="1275" max="1275" width="9.7109375" style="61" bestFit="1" customWidth="1"/>
    <col min="1276" max="1276" width="10" style="61" bestFit="1" customWidth="1"/>
    <col min="1277" max="1277" width="8.85546875" style="61" bestFit="1" customWidth="1"/>
    <col min="1278" max="1278" width="22.85546875" style="61" customWidth="1"/>
    <col min="1279" max="1279" width="59.7109375" style="61" bestFit="1" customWidth="1"/>
    <col min="1280" max="1280" width="57.85546875" style="61" bestFit="1" customWidth="1"/>
    <col min="1281" max="1281" width="35.28515625" style="61" bestFit="1" customWidth="1"/>
    <col min="1282" max="1282" width="28.140625" style="61" bestFit="1" customWidth="1"/>
    <col min="1283" max="1283" width="33.140625" style="61" bestFit="1" customWidth="1"/>
    <col min="1284" max="1284" width="26" style="61" bestFit="1" customWidth="1"/>
    <col min="1285" max="1285" width="19.140625" style="61" bestFit="1" customWidth="1"/>
    <col min="1286" max="1286" width="10.42578125" style="61" customWidth="1"/>
    <col min="1287" max="1287" width="11.85546875" style="61" customWidth="1"/>
    <col min="1288" max="1288" width="14.7109375" style="61" customWidth="1"/>
    <col min="1289" max="1289" width="9" style="61" bestFit="1" customWidth="1"/>
    <col min="1290" max="1529" width="9.140625" style="61"/>
    <col min="1530" max="1530" width="4.7109375" style="61" bestFit="1" customWidth="1"/>
    <col min="1531" max="1531" width="9.7109375" style="61" bestFit="1" customWidth="1"/>
    <col min="1532" max="1532" width="10" style="61" bestFit="1" customWidth="1"/>
    <col min="1533" max="1533" width="8.85546875" style="61" bestFit="1" customWidth="1"/>
    <col min="1534" max="1534" width="22.85546875" style="61" customWidth="1"/>
    <col min="1535" max="1535" width="59.7109375" style="61" bestFit="1" customWidth="1"/>
    <col min="1536" max="1536" width="57.85546875" style="61" bestFit="1" customWidth="1"/>
    <col min="1537" max="1537" width="35.28515625" style="61" bestFit="1" customWidth="1"/>
    <col min="1538" max="1538" width="28.140625" style="61" bestFit="1" customWidth="1"/>
    <col min="1539" max="1539" width="33.140625" style="61" bestFit="1" customWidth="1"/>
    <col min="1540" max="1540" width="26" style="61" bestFit="1" customWidth="1"/>
    <col min="1541" max="1541" width="19.140625" style="61" bestFit="1" customWidth="1"/>
    <col min="1542" max="1542" width="10.42578125" style="61" customWidth="1"/>
    <col min="1543" max="1543" width="11.85546875" style="61" customWidth="1"/>
    <col min="1544" max="1544" width="14.7109375" style="61" customWidth="1"/>
    <col min="1545" max="1545" width="9" style="61" bestFit="1" customWidth="1"/>
    <col min="1546" max="1785" width="9.140625" style="61"/>
    <col min="1786" max="1786" width="4.7109375" style="61" bestFit="1" customWidth="1"/>
    <col min="1787" max="1787" width="9.7109375" style="61" bestFit="1" customWidth="1"/>
    <col min="1788" max="1788" width="10" style="61" bestFit="1" customWidth="1"/>
    <col min="1789" max="1789" width="8.85546875" style="61" bestFit="1" customWidth="1"/>
    <col min="1790" max="1790" width="22.85546875" style="61" customWidth="1"/>
    <col min="1791" max="1791" width="59.7109375" style="61" bestFit="1" customWidth="1"/>
    <col min="1792" max="1792" width="57.85546875" style="61" bestFit="1" customWidth="1"/>
    <col min="1793" max="1793" width="35.28515625" style="61" bestFit="1" customWidth="1"/>
    <col min="1794" max="1794" width="28.140625" style="61" bestFit="1" customWidth="1"/>
    <col min="1795" max="1795" width="33.140625" style="61" bestFit="1" customWidth="1"/>
    <col min="1796" max="1796" width="26" style="61" bestFit="1" customWidth="1"/>
    <col min="1797" max="1797" width="19.140625" style="61" bestFit="1" customWidth="1"/>
    <col min="1798" max="1798" width="10.42578125" style="61" customWidth="1"/>
    <col min="1799" max="1799" width="11.85546875" style="61" customWidth="1"/>
    <col min="1800" max="1800" width="14.7109375" style="61" customWidth="1"/>
    <col min="1801" max="1801" width="9" style="61" bestFit="1" customWidth="1"/>
    <col min="1802" max="2041" width="9.140625" style="61"/>
    <col min="2042" max="2042" width="4.7109375" style="61" bestFit="1" customWidth="1"/>
    <col min="2043" max="2043" width="9.7109375" style="61" bestFit="1" customWidth="1"/>
    <col min="2044" max="2044" width="10" style="61" bestFit="1" customWidth="1"/>
    <col min="2045" max="2045" width="8.85546875" style="61" bestFit="1" customWidth="1"/>
    <col min="2046" max="2046" width="22.85546875" style="61" customWidth="1"/>
    <col min="2047" max="2047" width="59.7109375" style="61" bestFit="1" customWidth="1"/>
    <col min="2048" max="2048" width="57.85546875" style="61" bestFit="1" customWidth="1"/>
    <col min="2049" max="2049" width="35.28515625" style="61" bestFit="1" customWidth="1"/>
    <col min="2050" max="2050" width="28.140625" style="61" bestFit="1" customWidth="1"/>
    <col min="2051" max="2051" width="33.140625" style="61" bestFit="1" customWidth="1"/>
    <col min="2052" max="2052" width="26" style="61" bestFit="1" customWidth="1"/>
    <col min="2053" max="2053" width="19.140625" style="61" bestFit="1" customWidth="1"/>
    <col min="2054" max="2054" width="10.42578125" style="61" customWidth="1"/>
    <col min="2055" max="2055" width="11.85546875" style="61" customWidth="1"/>
    <col min="2056" max="2056" width="14.7109375" style="61" customWidth="1"/>
    <col min="2057" max="2057" width="9" style="61" bestFit="1" customWidth="1"/>
    <col min="2058" max="2297" width="9.140625" style="61"/>
    <col min="2298" max="2298" width="4.7109375" style="61" bestFit="1" customWidth="1"/>
    <col min="2299" max="2299" width="9.7109375" style="61" bestFit="1" customWidth="1"/>
    <col min="2300" max="2300" width="10" style="61" bestFit="1" customWidth="1"/>
    <col min="2301" max="2301" width="8.85546875" style="61" bestFit="1" customWidth="1"/>
    <col min="2302" max="2302" width="22.85546875" style="61" customWidth="1"/>
    <col min="2303" max="2303" width="59.7109375" style="61" bestFit="1" customWidth="1"/>
    <col min="2304" max="2304" width="57.85546875" style="61" bestFit="1" customWidth="1"/>
    <col min="2305" max="2305" width="35.28515625" style="61" bestFit="1" customWidth="1"/>
    <col min="2306" max="2306" width="28.140625" style="61" bestFit="1" customWidth="1"/>
    <col min="2307" max="2307" width="33.140625" style="61" bestFit="1" customWidth="1"/>
    <col min="2308" max="2308" width="26" style="61" bestFit="1" customWidth="1"/>
    <col min="2309" max="2309" width="19.140625" style="61" bestFit="1" customWidth="1"/>
    <col min="2310" max="2310" width="10.42578125" style="61" customWidth="1"/>
    <col min="2311" max="2311" width="11.85546875" style="61" customWidth="1"/>
    <col min="2312" max="2312" width="14.7109375" style="61" customWidth="1"/>
    <col min="2313" max="2313" width="9" style="61" bestFit="1" customWidth="1"/>
    <col min="2314" max="2553" width="9.140625" style="61"/>
    <col min="2554" max="2554" width="4.7109375" style="61" bestFit="1" customWidth="1"/>
    <col min="2555" max="2555" width="9.7109375" style="61" bestFit="1" customWidth="1"/>
    <col min="2556" max="2556" width="10" style="61" bestFit="1" customWidth="1"/>
    <col min="2557" max="2557" width="8.85546875" style="61" bestFit="1" customWidth="1"/>
    <col min="2558" max="2558" width="22.85546875" style="61" customWidth="1"/>
    <col min="2559" max="2559" width="59.7109375" style="61" bestFit="1" customWidth="1"/>
    <col min="2560" max="2560" width="57.85546875" style="61" bestFit="1" customWidth="1"/>
    <col min="2561" max="2561" width="35.28515625" style="61" bestFit="1" customWidth="1"/>
    <col min="2562" max="2562" width="28.140625" style="61" bestFit="1" customWidth="1"/>
    <col min="2563" max="2563" width="33.140625" style="61" bestFit="1" customWidth="1"/>
    <col min="2564" max="2564" width="26" style="61" bestFit="1" customWidth="1"/>
    <col min="2565" max="2565" width="19.140625" style="61" bestFit="1" customWidth="1"/>
    <col min="2566" max="2566" width="10.42578125" style="61" customWidth="1"/>
    <col min="2567" max="2567" width="11.85546875" style="61" customWidth="1"/>
    <col min="2568" max="2568" width="14.7109375" style="61" customWidth="1"/>
    <col min="2569" max="2569" width="9" style="61" bestFit="1" customWidth="1"/>
    <col min="2570" max="2809" width="9.140625" style="61"/>
    <col min="2810" max="2810" width="4.7109375" style="61" bestFit="1" customWidth="1"/>
    <col min="2811" max="2811" width="9.7109375" style="61" bestFit="1" customWidth="1"/>
    <col min="2812" max="2812" width="10" style="61" bestFit="1" customWidth="1"/>
    <col min="2813" max="2813" width="8.85546875" style="61" bestFit="1" customWidth="1"/>
    <col min="2814" max="2814" width="22.85546875" style="61" customWidth="1"/>
    <col min="2815" max="2815" width="59.7109375" style="61" bestFit="1" customWidth="1"/>
    <col min="2816" max="2816" width="57.85546875" style="61" bestFit="1" customWidth="1"/>
    <col min="2817" max="2817" width="35.28515625" style="61" bestFit="1" customWidth="1"/>
    <col min="2818" max="2818" width="28.140625" style="61" bestFit="1" customWidth="1"/>
    <col min="2819" max="2819" width="33.140625" style="61" bestFit="1" customWidth="1"/>
    <col min="2820" max="2820" width="26" style="61" bestFit="1" customWidth="1"/>
    <col min="2821" max="2821" width="19.140625" style="61" bestFit="1" customWidth="1"/>
    <col min="2822" max="2822" width="10.42578125" style="61" customWidth="1"/>
    <col min="2823" max="2823" width="11.85546875" style="61" customWidth="1"/>
    <col min="2824" max="2824" width="14.7109375" style="61" customWidth="1"/>
    <col min="2825" max="2825" width="9" style="61" bestFit="1" customWidth="1"/>
    <col min="2826" max="3065" width="9.140625" style="61"/>
    <col min="3066" max="3066" width="4.7109375" style="61" bestFit="1" customWidth="1"/>
    <col min="3067" max="3067" width="9.7109375" style="61" bestFit="1" customWidth="1"/>
    <col min="3068" max="3068" width="10" style="61" bestFit="1" customWidth="1"/>
    <col min="3069" max="3069" width="8.85546875" style="61" bestFit="1" customWidth="1"/>
    <col min="3070" max="3070" width="22.85546875" style="61" customWidth="1"/>
    <col min="3071" max="3071" width="59.7109375" style="61" bestFit="1" customWidth="1"/>
    <col min="3072" max="3072" width="57.85546875" style="61" bestFit="1" customWidth="1"/>
    <col min="3073" max="3073" width="35.28515625" style="61" bestFit="1" customWidth="1"/>
    <col min="3074" max="3074" width="28.140625" style="61" bestFit="1" customWidth="1"/>
    <col min="3075" max="3075" width="33.140625" style="61" bestFit="1" customWidth="1"/>
    <col min="3076" max="3076" width="26" style="61" bestFit="1" customWidth="1"/>
    <col min="3077" max="3077" width="19.140625" style="61" bestFit="1" customWidth="1"/>
    <col min="3078" max="3078" width="10.42578125" style="61" customWidth="1"/>
    <col min="3079" max="3079" width="11.85546875" style="61" customWidth="1"/>
    <col min="3080" max="3080" width="14.7109375" style="61" customWidth="1"/>
    <col min="3081" max="3081" width="9" style="61" bestFit="1" customWidth="1"/>
    <col min="3082" max="3321" width="9.140625" style="61"/>
    <col min="3322" max="3322" width="4.7109375" style="61" bestFit="1" customWidth="1"/>
    <col min="3323" max="3323" width="9.7109375" style="61" bestFit="1" customWidth="1"/>
    <col min="3324" max="3324" width="10" style="61" bestFit="1" customWidth="1"/>
    <col min="3325" max="3325" width="8.85546875" style="61" bestFit="1" customWidth="1"/>
    <col min="3326" max="3326" width="22.85546875" style="61" customWidth="1"/>
    <col min="3327" max="3327" width="59.7109375" style="61" bestFit="1" customWidth="1"/>
    <col min="3328" max="3328" width="57.85546875" style="61" bestFit="1" customWidth="1"/>
    <col min="3329" max="3329" width="35.28515625" style="61" bestFit="1" customWidth="1"/>
    <col min="3330" max="3330" width="28.140625" style="61" bestFit="1" customWidth="1"/>
    <col min="3331" max="3331" width="33.140625" style="61" bestFit="1" customWidth="1"/>
    <col min="3332" max="3332" width="26" style="61" bestFit="1" customWidth="1"/>
    <col min="3333" max="3333" width="19.140625" style="61" bestFit="1" customWidth="1"/>
    <col min="3334" max="3334" width="10.42578125" style="61" customWidth="1"/>
    <col min="3335" max="3335" width="11.85546875" style="61" customWidth="1"/>
    <col min="3336" max="3336" width="14.7109375" style="61" customWidth="1"/>
    <col min="3337" max="3337" width="9" style="61" bestFit="1" customWidth="1"/>
    <col min="3338" max="3577" width="9.140625" style="61"/>
    <col min="3578" max="3578" width="4.7109375" style="61" bestFit="1" customWidth="1"/>
    <col min="3579" max="3579" width="9.7109375" style="61" bestFit="1" customWidth="1"/>
    <col min="3580" max="3580" width="10" style="61" bestFit="1" customWidth="1"/>
    <col min="3581" max="3581" width="8.85546875" style="61" bestFit="1" customWidth="1"/>
    <col min="3582" max="3582" width="22.85546875" style="61" customWidth="1"/>
    <col min="3583" max="3583" width="59.7109375" style="61" bestFit="1" customWidth="1"/>
    <col min="3584" max="3584" width="57.85546875" style="61" bestFit="1" customWidth="1"/>
    <col min="3585" max="3585" width="35.28515625" style="61" bestFit="1" customWidth="1"/>
    <col min="3586" max="3586" width="28.140625" style="61" bestFit="1" customWidth="1"/>
    <col min="3587" max="3587" width="33.140625" style="61" bestFit="1" customWidth="1"/>
    <col min="3588" max="3588" width="26" style="61" bestFit="1" customWidth="1"/>
    <col min="3589" max="3589" width="19.140625" style="61" bestFit="1" customWidth="1"/>
    <col min="3590" max="3590" width="10.42578125" style="61" customWidth="1"/>
    <col min="3591" max="3591" width="11.85546875" style="61" customWidth="1"/>
    <col min="3592" max="3592" width="14.7109375" style="61" customWidth="1"/>
    <col min="3593" max="3593" width="9" style="61" bestFit="1" customWidth="1"/>
    <col min="3594" max="3833" width="9.140625" style="61"/>
    <col min="3834" max="3834" width="4.7109375" style="61" bestFit="1" customWidth="1"/>
    <col min="3835" max="3835" width="9.7109375" style="61" bestFit="1" customWidth="1"/>
    <col min="3836" max="3836" width="10" style="61" bestFit="1" customWidth="1"/>
    <col min="3837" max="3837" width="8.85546875" style="61" bestFit="1" customWidth="1"/>
    <col min="3838" max="3838" width="22.85546875" style="61" customWidth="1"/>
    <col min="3839" max="3839" width="59.7109375" style="61" bestFit="1" customWidth="1"/>
    <col min="3840" max="3840" width="57.85546875" style="61" bestFit="1" customWidth="1"/>
    <col min="3841" max="3841" width="35.28515625" style="61" bestFit="1" customWidth="1"/>
    <col min="3842" max="3842" width="28.140625" style="61" bestFit="1" customWidth="1"/>
    <col min="3843" max="3843" width="33.140625" style="61" bestFit="1" customWidth="1"/>
    <col min="3844" max="3844" width="26" style="61" bestFit="1" customWidth="1"/>
    <col min="3845" max="3845" width="19.140625" style="61" bestFit="1" customWidth="1"/>
    <col min="3846" max="3846" width="10.42578125" style="61" customWidth="1"/>
    <col min="3847" max="3847" width="11.85546875" style="61" customWidth="1"/>
    <col min="3848" max="3848" width="14.7109375" style="61" customWidth="1"/>
    <col min="3849" max="3849" width="9" style="61" bestFit="1" customWidth="1"/>
    <col min="3850" max="4089" width="9.140625" style="61"/>
    <col min="4090" max="4090" width="4.7109375" style="61" bestFit="1" customWidth="1"/>
    <col min="4091" max="4091" width="9.7109375" style="61" bestFit="1" customWidth="1"/>
    <col min="4092" max="4092" width="10" style="61" bestFit="1" customWidth="1"/>
    <col min="4093" max="4093" width="8.85546875" style="61" bestFit="1" customWidth="1"/>
    <col min="4094" max="4094" width="22.85546875" style="61" customWidth="1"/>
    <col min="4095" max="4095" width="59.7109375" style="61" bestFit="1" customWidth="1"/>
    <col min="4096" max="4096" width="57.85546875" style="61" bestFit="1" customWidth="1"/>
    <col min="4097" max="4097" width="35.28515625" style="61" bestFit="1" customWidth="1"/>
    <col min="4098" max="4098" width="28.140625" style="61" bestFit="1" customWidth="1"/>
    <col min="4099" max="4099" width="33.140625" style="61" bestFit="1" customWidth="1"/>
    <col min="4100" max="4100" width="26" style="61" bestFit="1" customWidth="1"/>
    <col min="4101" max="4101" width="19.140625" style="61" bestFit="1" customWidth="1"/>
    <col min="4102" max="4102" width="10.42578125" style="61" customWidth="1"/>
    <col min="4103" max="4103" width="11.85546875" style="61" customWidth="1"/>
    <col min="4104" max="4104" width="14.7109375" style="61" customWidth="1"/>
    <col min="4105" max="4105" width="9" style="61" bestFit="1" customWidth="1"/>
    <col min="4106" max="4345" width="9.140625" style="61"/>
    <col min="4346" max="4346" width="4.7109375" style="61" bestFit="1" customWidth="1"/>
    <col min="4347" max="4347" width="9.7109375" style="61" bestFit="1" customWidth="1"/>
    <col min="4348" max="4348" width="10" style="61" bestFit="1" customWidth="1"/>
    <col min="4349" max="4349" width="8.85546875" style="61" bestFit="1" customWidth="1"/>
    <col min="4350" max="4350" width="22.85546875" style="61" customWidth="1"/>
    <col min="4351" max="4351" width="59.7109375" style="61" bestFit="1" customWidth="1"/>
    <col min="4352" max="4352" width="57.85546875" style="61" bestFit="1" customWidth="1"/>
    <col min="4353" max="4353" width="35.28515625" style="61" bestFit="1" customWidth="1"/>
    <col min="4354" max="4354" width="28.140625" style="61" bestFit="1" customWidth="1"/>
    <col min="4355" max="4355" width="33.140625" style="61" bestFit="1" customWidth="1"/>
    <col min="4356" max="4356" width="26" style="61" bestFit="1" customWidth="1"/>
    <col min="4357" max="4357" width="19.140625" style="61" bestFit="1" customWidth="1"/>
    <col min="4358" max="4358" width="10.42578125" style="61" customWidth="1"/>
    <col min="4359" max="4359" width="11.85546875" style="61" customWidth="1"/>
    <col min="4360" max="4360" width="14.7109375" style="61" customWidth="1"/>
    <col min="4361" max="4361" width="9" style="61" bestFit="1" customWidth="1"/>
    <col min="4362" max="4601" width="9.140625" style="61"/>
    <col min="4602" max="4602" width="4.7109375" style="61" bestFit="1" customWidth="1"/>
    <col min="4603" max="4603" width="9.7109375" style="61" bestFit="1" customWidth="1"/>
    <col min="4604" max="4604" width="10" style="61" bestFit="1" customWidth="1"/>
    <col min="4605" max="4605" width="8.85546875" style="61" bestFit="1" customWidth="1"/>
    <col min="4606" max="4606" width="22.85546875" style="61" customWidth="1"/>
    <col min="4607" max="4607" width="59.7109375" style="61" bestFit="1" customWidth="1"/>
    <col min="4608" max="4608" width="57.85546875" style="61" bestFit="1" customWidth="1"/>
    <col min="4609" max="4609" width="35.28515625" style="61" bestFit="1" customWidth="1"/>
    <col min="4610" max="4610" width="28.140625" style="61" bestFit="1" customWidth="1"/>
    <col min="4611" max="4611" width="33.140625" style="61" bestFit="1" customWidth="1"/>
    <col min="4612" max="4612" width="26" style="61" bestFit="1" customWidth="1"/>
    <col min="4613" max="4613" width="19.140625" style="61" bestFit="1" customWidth="1"/>
    <col min="4614" max="4614" width="10.42578125" style="61" customWidth="1"/>
    <col min="4615" max="4615" width="11.85546875" style="61" customWidth="1"/>
    <col min="4616" max="4616" width="14.7109375" style="61" customWidth="1"/>
    <col min="4617" max="4617" width="9" style="61" bestFit="1" customWidth="1"/>
    <col min="4618" max="4857" width="9.140625" style="61"/>
    <col min="4858" max="4858" width="4.7109375" style="61" bestFit="1" customWidth="1"/>
    <col min="4859" max="4859" width="9.7109375" style="61" bestFit="1" customWidth="1"/>
    <col min="4860" max="4860" width="10" style="61" bestFit="1" customWidth="1"/>
    <col min="4861" max="4861" width="8.85546875" style="61" bestFit="1" customWidth="1"/>
    <col min="4862" max="4862" width="22.85546875" style="61" customWidth="1"/>
    <col min="4863" max="4863" width="59.7109375" style="61" bestFit="1" customWidth="1"/>
    <col min="4864" max="4864" width="57.85546875" style="61" bestFit="1" customWidth="1"/>
    <col min="4865" max="4865" width="35.28515625" style="61" bestFit="1" customWidth="1"/>
    <col min="4866" max="4866" width="28.140625" style="61" bestFit="1" customWidth="1"/>
    <col min="4867" max="4867" width="33.140625" style="61" bestFit="1" customWidth="1"/>
    <col min="4868" max="4868" width="26" style="61" bestFit="1" customWidth="1"/>
    <col min="4869" max="4869" width="19.140625" style="61" bestFit="1" customWidth="1"/>
    <col min="4870" max="4870" width="10.42578125" style="61" customWidth="1"/>
    <col min="4871" max="4871" width="11.85546875" style="61" customWidth="1"/>
    <col min="4872" max="4872" width="14.7109375" style="61" customWidth="1"/>
    <col min="4873" max="4873" width="9" style="61" bestFit="1" customWidth="1"/>
    <col min="4874" max="5113" width="9.140625" style="61"/>
    <col min="5114" max="5114" width="4.7109375" style="61" bestFit="1" customWidth="1"/>
    <col min="5115" max="5115" width="9.7109375" style="61" bestFit="1" customWidth="1"/>
    <col min="5116" max="5116" width="10" style="61" bestFit="1" customWidth="1"/>
    <col min="5117" max="5117" width="8.85546875" style="61" bestFit="1" customWidth="1"/>
    <col min="5118" max="5118" width="22.85546875" style="61" customWidth="1"/>
    <col min="5119" max="5119" width="59.7109375" style="61" bestFit="1" customWidth="1"/>
    <col min="5120" max="5120" width="57.85546875" style="61" bestFit="1" customWidth="1"/>
    <col min="5121" max="5121" width="35.28515625" style="61" bestFit="1" customWidth="1"/>
    <col min="5122" max="5122" width="28.140625" style="61" bestFit="1" customWidth="1"/>
    <col min="5123" max="5123" width="33.140625" style="61" bestFit="1" customWidth="1"/>
    <col min="5124" max="5124" width="26" style="61" bestFit="1" customWidth="1"/>
    <col min="5125" max="5125" width="19.140625" style="61" bestFit="1" customWidth="1"/>
    <col min="5126" max="5126" width="10.42578125" style="61" customWidth="1"/>
    <col min="5127" max="5127" width="11.85546875" style="61" customWidth="1"/>
    <col min="5128" max="5128" width="14.7109375" style="61" customWidth="1"/>
    <col min="5129" max="5129" width="9" style="61" bestFit="1" customWidth="1"/>
    <col min="5130" max="5369" width="9.140625" style="61"/>
    <col min="5370" max="5370" width="4.7109375" style="61" bestFit="1" customWidth="1"/>
    <col min="5371" max="5371" width="9.7109375" style="61" bestFit="1" customWidth="1"/>
    <col min="5372" max="5372" width="10" style="61" bestFit="1" customWidth="1"/>
    <col min="5373" max="5373" width="8.85546875" style="61" bestFit="1" customWidth="1"/>
    <col min="5374" max="5374" width="22.85546875" style="61" customWidth="1"/>
    <col min="5375" max="5375" width="59.7109375" style="61" bestFit="1" customWidth="1"/>
    <col min="5376" max="5376" width="57.85546875" style="61" bestFit="1" customWidth="1"/>
    <col min="5377" max="5377" width="35.28515625" style="61" bestFit="1" customWidth="1"/>
    <col min="5378" max="5378" width="28.140625" style="61" bestFit="1" customWidth="1"/>
    <col min="5379" max="5379" width="33.140625" style="61" bestFit="1" customWidth="1"/>
    <col min="5380" max="5380" width="26" style="61" bestFit="1" customWidth="1"/>
    <col min="5381" max="5381" width="19.140625" style="61" bestFit="1" customWidth="1"/>
    <col min="5382" max="5382" width="10.42578125" style="61" customWidth="1"/>
    <col min="5383" max="5383" width="11.85546875" style="61" customWidth="1"/>
    <col min="5384" max="5384" width="14.7109375" style="61" customWidth="1"/>
    <col min="5385" max="5385" width="9" style="61" bestFit="1" customWidth="1"/>
    <col min="5386" max="5625" width="9.140625" style="61"/>
    <col min="5626" max="5626" width="4.7109375" style="61" bestFit="1" customWidth="1"/>
    <col min="5627" max="5627" width="9.7109375" style="61" bestFit="1" customWidth="1"/>
    <col min="5628" max="5628" width="10" style="61" bestFit="1" customWidth="1"/>
    <col min="5629" max="5629" width="8.85546875" style="61" bestFit="1" customWidth="1"/>
    <col min="5630" max="5630" width="22.85546875" style="61" customWidth="1"/>
    <col min="5631" max="5631" width="59.7109375" style="61" bestFit="1" customWidth="1"/>
    <col min="5632" max="5632" width="57.85546875" style="61" bestFit="1" customWidth="1"/>
    <col min="5633" max="5633" width="35.28515625" style="61" bestFit="1" customWidth="1"/>
    <col min="5634" max="5634" width="28.140625" style="61" bestFit="1" customWidth="1"/>
    <col min="5635" max="5635" width="33.140625" style="61" bestFit="1" customWidth="1"/>
    <col min="5636" max="5636" width="26" style="61" bestFit="1" customWidth="1"/>
    <col min="5637" max="5637" width="19.140625" style="61" bestFit="1" customWidth="1"/>
    <col min="5638" max="5638" width="10.42578125" style="61" customWidth="1"/>
    <col min="5639" max="5639" width="11.85546875" style="61" customWidth="1"/>
    <col min="5640" max="5640" width="14.7109375" style="61" customWidth="1"/>
    <col min="5641" max="5641" width="9" style="61" bestFit="1" customWidth="1"/>
    <col min="5642" max="5881" width="9.140625" style="61"/>
    <col min="5882" max="5882" width="4.7109375" style="61" bestFit="1" customWidth="1"/>
    <col min="5883" max="5883" width="9.7109375" style="61" bestFit="1" customWidth="1"/>
    <col min="5884" max="5884" width="10" style="61" bestFit="1" customWidth="1"/>
    <col min="5885" max="5885" width="8.85546875" style="61" bestFit="1" customWidth="1"/>
    <col min="5886" max="5886" width="22.85546875" style="61" customWidth="1"/>
    <col min="5887" max="5887" width="59.7109375" style="61" bestFit="1" customWidth="1"/>
    <col min="5888" max="5888" width="57.85546875" style="61" bestFit="1" customWidth="1"/>
    <col min="5889" max="5889" width="35.28515625" style="61" bestFit="1" customWidth="1"/>
    <col min="5890" max="5890" width="28.140625" style="61" bestFit="1" customWidth="1"/>
    <col min="5891" max="5891" width="33.140625" style="61" bestFit="1" customWidth="1"/>
    <col min="5892" max="5892" width="26" style="61" bestFit="1" customWidth="1"/>
    <col min="5893" max="5893" width="19.140625" style="61" bestFit="1" customWidth="1"/>
    <col min="5894" max="5894" width="10.42578125" style="61" customWidth="1"/>
    <col min="5895" max="5895" width="11.85546875" style="61" customWidth="1"/>
    <col min="5896" max="5896" width="14.7109375" style="61" customWidth="1"/>
    <col min="5897" max="5897" width="9" style="61" bestFit="1" customWidth="1"/>
    <col min="5898" max="6137" width="9.140625" style="61"/>
    <col min="6138" max="6138" width="4.7109375" style="61" bestFit="1" customWidth="1"/>
    <col min="6139" max="6139" width="9.7109375" style="61" bestFit="1" customWidth="1"/>
    <col min="6140" max="6140" width="10" style="61" bestFit="1" customWidth="1"/>
    <col min="6141" max="6141" width="8.85546875" style="61" bestFit="1" customWidth="1"/>
    <col min="6142" max="6142" width="22.85546875" style="61" customWidth="1"/>
    <col min="6143" max="6143" width="59.7109375" style="61" bestFit="1" customWidth="1"/>
    <col min="6144" max="6144" width="57.85546875" style="61" bestFit="1" customWidth="1"/>
    <col min="6145" max="6145" width="35.28515625" style="61" bestFit="1" customWidth="1"/>
    <col min="6146" max="6146" width="28.140625" style="61" bestFit="1" customWidth="1"/>
    <col min="6147" max="6147" width="33.140625" style="61" bestFit="1" customWidth="1"/>
    <col min="6148" max="6148" width="26" style="61" bestFit="1" customWidth="1"/>
    <col min="6149" max="6149" width="19.140625" style="61" bestFit="1" customWidth="1"/>
    <col min="6150" max="6150" width="10.42578125" style="61" customWidth="1"/>
    <col min="6151" max="6151" width="11.85546875" style="61" customWidth="1"/>
    <col min="6152" max="6152" width="14.7109375" style="61" customWidth="1"/>
    <col min="6153" max="6153" width="9" style="61" bestFit="1" customWidth="1"/>
    <col min="6154" max="6393" width="9.140625" style="61"/>
    <col min="6394" max="6394" width="4.7109375" style="61" bestFit="1" customWidth="1"/>
    <col min="6395" max="6395" width="9.7109375" style="61" bestFit="1" customWidth="1"/>
    <col min="6396" max="6396" width="10" style="61" bestFit="1" customWidth="1"/>
    <col min="6397" max="6397" width="8.85546875" style="61" bestFit="1" customWidth="1"/>
    <col min="6398" max="6398" width="22.85546875" style="61" customWidth="1"/>
    <col min="6399" max="6399" width="59.7109375" style="61" bestFit="1" customWidth="1"/>
    <col min="6400" max="6400" width="57.85546875" style="61" bestFit="1" customWidth="1"/>
    <col min="6401" max="6401" width="35.28515625" style="61" bestFit="1" customWidth="1"/>
    <col min="6402" max="6402" width="28.140625" style="61" bestFit="1" customWidth="1"/>
    <col min="6403" max="6403" width="33.140625" style="61" bestFit="1" customWidth="1"/>
    <col min="6404" max="6404" width="26" style="61" bestFit="1" customWidth="1"/>
    <col min="6405" max="6405" width="19.140625" style="61" bestFit="1" customWidth="1"/>
    <col min="6406" max="6406" width="10.42578125" style="61" customWidth="1"/>
    <col min="6407" max="6407" width="11.85546875" style="61" customWidth="1"/>
    <col min="6408" max="6408" width="14.7109375" style="61" customWidth="1"/>
    <col min="6409" max="6409" width="9" style="61" bestFit="1" customWidth="1"/>
    <col min="6410" max="6649" width="9.140625" style="61"/>
    <col min="6650" max="6650" width="4.7109375" style="61" bestFit="1" customWidth="1"/>
    <col min="6651" max="6651" width="9.7109375" style="61" bestFit="1" customWidth="1"/>
    <col min="6652" max="6652" width="10" style="61" bestFit="1" customWidth="1"/>
    <col min="6653" max="6653" width="8.85546875" style="61" bestFit="1" customWidth="1"/>
    <col min="6654" max="6654" width="22.85546875" style="61" customWidth="1"/>
    <col min="6655" max="6655" width="59.7109375" style="61" bestFit="1" customWidth="1"/>
    <col min="6656" max="6656" width="57.85546875" style="61" bestFit="1" customWidth="1"/>
    <col min="6657" max="6657" width="35.28515625" style="61" bestFit="1" customWidth="1"/>
    <col min="6658" max="6658" width="28.140625" style="61" bestFit="1" customWidth="1"/>
    <col min="6659" max="6659" width="33.140625" style="61" bestFit="1" customWidth="1"/>
    <col min="6660" max="6660" width="26" style="61" bestFit="1" customWidth="1"/>
    <col min="6661" max="6661" width="19.140625" style="61" bestFit="1" customWidth="1"/>
    <col min="6662" max="6662" width="10.42578125" style="61" customWidth="1"/>
    <col min="6663" max="6663" width="11.85546875" style="61" customWidth="1"/>
    <col min="6664" max="6664" width="14.7109375" style="61" customWidth="1"/>
    <col min="6665" max="6665" width="9" style="61" bestFit="1" customWidth="1"/>
    <col min="6666" max="6905" width="9.140625" style="61"/>
    <col min="6906" max="6906" width="4.7109375" style="61" bestFit="1" customWidth="1"/>
    <col min="6907" max="6907" width="9.7109375" style="61" bestFit="1" customWidth="1"/>
    <col min="6908" max="6908" width="10" style="61" bestFit="1" customWidth="1"/>
    <col min="6909" max="6909" width="8.85546875" style="61" bestFit="1" customWidth="1"/>
    <col min="6910" max="6910" width="22.85546875" style="61" customWidth="1"/>
    <col min="6911" max="6911" width="59.7109375" style="61" bestFit="1" customWidth="1"/>
    <col min="6912" max="6912" width="57.85546875" style="61" bestFit="1" customWidth="1"/>
    <col min="6913" max="6913" width="35.28515625" style="61" bestFit="1" customWidth="1"/>
    <col min="6914" max="6914" width="28.140625" style="61" bestFit="1" customWidth="1"/>
    <col min="6915" max="6915" width="33.140625" style="61" bestFit="1" customWidth="1"/>
    <col min="6916" max="6916" width="26" style="61" bestFit="1" customWidth="1"/>
    <col min="6917" max="6917" width="19.140625" style="61" bestFit="1" customWidth="1"/>
    <col min="6918" max="6918" width="10.42578125" style="61" customWidth="1"/>
    <col min="6919" max="6919" width="11.85546875" style="61" customWidth="1"/>
    <col min="6920" max="6920" width="14.7109375" style="61" customWidth="1"/>
    <col min="6921" max="6921" width="9" style="61" bestFit="1" customWidth="1"/>
    <col min="6922" max="7161" width="9.140625" style="61"/>
    <col min="7162" max="7162" width="4.7109375" style="61" bestFit="1" customWidth="1"/>
    <col min="7163" max="7163" width="9.7109375" style="61" bestFit="1" customWidth="1"/>
    <col min="7164" max="7164" width="10" style="61" bestFit="1" customWidth="1"/>
    <col min="7165" max="7165" width="8.85546875" style="61" bestFit="1" customWidth="1"/>
    <col min="7166" max="7166" width="22.85546875" style="61" customWidth="1"/>
    <col min="7167" max="7167" width="59.7109375" style="61" bestFit="1" customWidth="1"/>
    <col min="7168" max="7168" width="57.85546875" style="61" bestFit="1" customWidth="1"/>
    <col min="7169" max="7169" width="35.28515625" style="61" bestFit="1" customWidth="1"/>
    <col min="7170" max="7170" width="28.140625" style="61" bestFit="1" customWidth="1"/>
    <col min="7171" max="7171" width="33.140625" style="61" bestFit="1" customWidth="1"/>
    <col min="7172" max="7172" width="26" style="61" bestFit="1" customWidth="1"/>
    <col min="7173" max="7173" width="19.140625" style="61" bestFit="1" customWidth="1"/>
    <col min="7174" max="7174" width="10.42578125" style="61" customWidth="1"/>
    <col min="7175" max="7175" width="11.85546875" style="61" customWidth="1"/>
    <col min="7176" max="7176" width="14.7109375" style="61" customWidth="1"/>
    <col min="7177" max="7177" width="9" style="61" bestFit="1" customWidth="1"/>
    <col min="7178" max="7417" width="9.140625" style="61"/>
    <col min="7418" max="7418" width="4.7109375" style="61" bestFit="1" customWidth="1"/>
    <col min="7419" max="7419" width="9.7109375" style="61" bestFit="1" customWidth="1"/>
    <col min="7420" max="7420" width="10" style="61" bestFit="1" customWidth="1"/>
    <col min="7421" max="7421" width="8.85546875" style="61" bestFit="1" customWidth="1"/>
    <col min="7422" max="7422" width="22.85546875" style="61" customWidth="1"/>
    <col min="7423" max="7423" width="59.7109375" style="61" bestFit="1" customWidth="1"/>
    <col min="7424" max="7424" width="57.85546875" style="61" bestFit="1" customWidth="1"/>
    <col min="7425" max="7425" width="35.28515625" style="61" bestFit="1" customWidth="1"/>
    <col min="7426" max="7426" width="28.140625" style="61" bestFit="1" customWidth="1"/>
    <col min="7427" max="7427" width="33.140625" style="61" bestFit="1" customWidth="1"/>
    <col min="7428" max="7428" width="26" style="61" bestFit="1" customWidth="1"/>
    <col min="7429" max="7429" width="19.140625" style="61" bestFit="1" customWidth="1"/>
    <col min="7430" max="7430" width="10.42578125" style="61" customWidth="1"/>
    <col min="7431" max="7431" width="11.85546875" style="61" customWidth="1"/>
    <col min="7432" max="7432" width="14.7109375" style="61" customWidth="1"/>
    <col min="7433" max="7433" width="9" style="61" bestFit="1" customWidth="1"/>
    <col min="7434" max="7673" width="9.140625" style="61"/>
    <col min="7674" max="7674" width="4.7109375" style="61" bestFit="1" customWidth="1"/>
    <col min="7675" max="7675" width="9.7109375" style="61" bestFit="1" customWidth="1"/>
    <col min="7676" max="7676" width="10" style="61" bestFit="1" customWidth="1"/>
    <col min="7677" max="7677" width="8.85546875" style="61" bestFit="1" customWidth="1"/>
    <col min="7678" max="7678" width="22.85546875" style="61" customWidth="1"/>
    <col min="7679" max="7679" width="59.7109375" style="61" bestFit="1" customWidth="1"/>
    <col min="7680" max="7680" width="57.85546875" style="61" bestFit="1" customWidth="1"/>
    <col min="7681" max="7681" width="35.28515625" style="61" bestFit="1" customWidth="1"/>
    <col min="7682" max="7682" width="28.140625" style="61" bestFit="1" customWidth="1"/>
    <col min="7683" max="7683" width="33.140625" style="61" bestFit="1" customWidth="1"/>
    <col min="7684" max="7684" width="26" style="61" bestFit="1" customWidth="1"/>
    <col min="7685" max="7685" width="19.140625" style="61" bestFit="1" customWidth="1"/>
    <col min="7686" max="7686" width="10.42578125" style="61" customWidth="1"/>
    <col min="7687" max="7687" width="11.85546875" style="61" customWidth="1"/>
    <col min="7688" max="7688" width="14.7109375" style="61" customWidth="1"/>
    <col min="7689" max="7689" width="9" style="61" bestFit="1" customWidth="1"/>
    <col min="7690" max="7929" width="9.140625" style="61"/>
    <col min="7930" max="7930" width="4.7109375" style="61" bestFit="1" customWidth="1"/>
    <col min="7931" max="7931" width="9.7109375" style="61" bestFit="1" customWidth="1"/>
    <col min="7932" max="7932" width="10" style="61" bestFit="1" customWidth="1"/>
    <col min="7933" max="7933" width="8.85546875" style="61" bestFit="1" customWidth="1"/>
    <col min="7934" max="7934" width="22.85546875" style="61" customWidth="1"/>
    <col min="7935" max="7935" width="59.7109375" style="61" bestFit="1" customWidth="1"/>
    <col min="7936" max="7936" width="57.85546875" style="61" bestFit="1" customWidth="1"/>
    <col min="7937" max="7937" width="35.28515625" style="61" bestFit="1" customWidth="1"/>
    <col min="7938" max="7938" width="28.140625" style="61" bestFit="1" customWidth="1"/>
    <col min="7939" max="7939" width="33.140625" style="61" bestFit="1" customWidth="1"/>
    <col min="7940" max="7940" width="26" style="61" bestFit="1" customWidth="1"/>
    <col min="7941" max="7941" width="19.140625" style="61" bestFit="1" customWidth="1"/>
    <col min="7942" max="7942" width="10.42578125" style="61" customWidth="1"/>
    <col min="7943" max="7943" width="11.85546875" style="61" customWidth="1"/>
    <col min="7944" max="7944" width="14.7109375" style="61" customWidth="1"/>
    <col min="7945" max="7945" width="9" style="61" bestFit="1" customWidth="1"/>
    <col min="7946" max="8185" width="9.140625" style="61"/>
    <col min="8186" max="8186" width="4.7109375" style="61" bestFit="1" customWidth="1"/>
    <col min="8187" max="8187" width="9.7109375" style="61" bestFit="1" customWidth="1"/>
    <col min="8188" max="8188" width="10" style="61" bestFit="1" customWidth="1"/>
    <col min="8189" max="8189" width="8.85546875" style="61" bestFit="1" customWidth="1"/>
    <col min="8190" max="8190" width="22.85546875" style="61" customWidth="1"/>
    <col min="8191" max="8191" width="59.7109375" style="61" bestFit="1" customWidth="1"/>
    <col min="8192" max="8192" width="57.85546875" style="61" bestFit="1" customWidth="1"/>
    <col min="8193" max="8193" width="35.28515625" style="61" bestFit="1" customWidth="1"/>
    <col min="8194" max="8194" width="28.140625" style="61" bestFit="1" customWidth="1"/>
    <col min="8195" max="8195" width="33.140625" style="61" bestFit="1" customWidth="1"/>
    <col min="8196" max="8196" width="26" style="61" bestFit="1" customWidth="1"/>
    <col min="8197" max="8197" width="19.140625" style="61" bestFit="1" customWidth="1"/>
    <col min="8198" max="8198" width="10.42578125" style="61" customWidth="1"/>
    <col min="8199" max="8199" width="11.85546875" style="61" customWidth="1"/>
    <col min="8200" max="8200" width="14.7109375" style="61" customWidth="1"/>
    <col min="8201" max="8201" width="9" style="61" bestFit="1" customWidth="1"/>
    <col min="8202" max="8441" width="9.140625" style="61"/>
    <col min="8442" max="8442" width="4.7109375" style="61" bestFit="1" customWidth="1"/>
    <col min="8443" max="8443" width="9.7109375" style="61" bestFit="1" customWidth="1"/>
    <col min="8444" max="8444" width="10" style="61" bestFit="1" customWidth="1"/>
    <col min="8445" max="8445" width="8.85546875" style="61" bestFit="1" customWidth="1"/>
    <col min="8446" max="8446" width="22.85546875" style="61" customWidth="1"/>
    <col min="8447" max="8447" width="59.7109375" style="61" bestFit="1" customWidth="1"/>
    <col min="8448" max="8448" width="57.85546875" style="61" bestFit="1" customWidth="1"/>
    <col min="8449" max="8449" width="35.28515625" style="61" bestFit="1" customWidth="1"/>
    <col min="8450" max="8450" width="28.140625" style="61" bestFit="1" customWidth="1"/>
    <col min="8451" max="8451" width="33.140625" style="61" bestFit="1" customWidth="1"/>
    <col min="8452" max="8452" width="26" style="61" bestFit="1" customWidth="1"/>
    <col min="8453" max="8453" width="19.140625" style="61" bestFit="1" customWidth="1"/>
    <col min="8454" max="8454" width="10.42578125" style="61" customWidth="1"/>
    <col min="8455" max="8455" width="11.85546875" style="61" customWidth="1"/>
    <col min="8456" max="8456" width="14.7109375" style="61" customWidth="1"/>
    <col min="8457" max="8457" width="9" style="61" bestFit="1" customWidth="1"/>
    <col min="8458" max="8697" width="9.140625" style="61"/>
    <col min="8698" max="8698" width="4.7109375" style="61" bestFit="1" customWidth="1"/>
    <col min="8699" max="8699" width="9.7109375" style="61" bestFit="1" customWidth="1"/>
    <col min="8700" max="8700" width="10" style="61" bestFit="1" customWidth="1"/>
    <col min="8701" max="8701" width="8.85546875" style="61" bestFit="1" customWidth="1"/>
    <col min="8702" max="8702" width="22.85546875" style="61" customWidth="1"/>
    <col min="8703" max="8703" width="59.7109375" style="61" bestFit="1" customWidth="1"/>
    <col min="8704" max="8704" width="57.85546875" style="61" bestFit="1" customWidth="1"/>
    <col min="8705" max="8705" width="35.28515625" style="61" bestFit="1" customWidth="1"/>
    <col min="8706" max="8706" width="28.140625" style="61" bestFit="1" customWidth="1"/>
    <col min="8707" max="8707" width="33.140625" style="61" bestFit="1" customWidth="1"/>
    <col min="8708" max="8708" width="26" style="61" bestFit="1" customWidth="1"/>
    <col min="8709" max="8709" width="19.140625" style="61" bestFit="1" customWidth="1"/>
    <col min="8710" max="8710" width="10.42578125" style="61" customWidth="1"/>
    <col min="8711" max="8711" width="11.85546875" style="61" customWidth="1"/>
    <col min="8712" max="8712" width="14.7109375" style="61" customWidth="1"/>
    <col min="8713" max="8713" width="9" style="61" bestFit="1" customWidth="1"/>
    <col min="8714" max="8953" width="9.140625" style="61"/>
    <col min="8954" max="8954" width="4.7109375" style="61" bestFit="1" customWidth="1"/>
    <col min="8955" max="8955" width="9.7109375" style="61" bestFit="1" customWidth="1"/>
    <col min="8956" max="8956" width="10" style="61" bestFit="1" customWidth="1"/>
    <col min="8957" max="8957" width="8.85546875" style="61" bestFit="1" customWidth="1"/>
    <col min="8958" max="8958" width="22.85546875" style="61" customWidth="1"/>
    <col min="8959" max="8959" width="59.7109375" style="61" bestFit="1" customWidth="1"/>
    <col min="8960" max="8960" width="57.85546875" style="61" bestFit="1" customWidth="1"/>
    <col min="8961" max="8961" width="35.28515625" style="61" bestFit="1" customWidth="1"/>
    <col min="8962" max="8962" width="28.140625" style="61" bestFit="1" customWidth="1"/>
    <col min="8963" max="8963" width="33.140625" style="61" bestFit="1" customWidth="1"/>
    <col min="8964" max="8964" width="26" style="61" bestFit="1" customWidth="1"/>
    <col min="8965" max="8965" width="19.140625" style="61" bestFit="1" customWidth="1"/>
    <col min="8966" max="8966" width="10.42578125" style="61" customWidth="1"/>
    <col min="8967" max="8967" width="11.85546875" style="61" customWidth="1"/>
    <col min="8968" max="8968" width="14.7109375" style="61" customWidth="1"/>
    <col min="8969" max="8969" width="9" style="61" bestFit="1" customWidth="1"/>
    <col min="8970" max="9209" width="9.140625" style="61"/>
    <col min="9210" max="9210" width="4.7109375" style="61" bestFit="1" customWidth="1"/>
    <col min="9211" max="9211" width="9.7109375" style="61" bestFit="1" customWidth="1"/>
    <col min="9212" max="9212" width="10" style="61" bestFit="1" customWidth="1"/>
    <col min="9213" max="9213" width="8.85546875" style="61" bestFit="1" customWidth="1"/>
    <col min="9214" max="9214" width="22.85546875" style="61" customWidth="1"/>
    <col min="9215" max="9215" width="59.7109375" style="61" bestFit="1" customWidth="1"/>
    <col min="9216" max="9216" width="57.85546875" style="61" bestFit="1" customWidth="1"/>
    <col min="9217" max="9217" width="35.28515625" style="61" bestFit="1" customWidth="1"/>
    <col min="9218" max="9218" width="28.140625" style="61" bestFit="1" customWidth="1"/>
    <col min="9219" max="9219" width="33.140625" style="61" bestFit="1" customWidth="1"/>
    <col min="9220" max="9220" width="26" style="61" bestFit="1" customWidth="1"/>
    <col min="9221" max="9221" width="19.140625" style="61" bestFit="1" customWidth="1"/>
    <col min="9222" max="9222" width="10.42578125" style="61" customWidth="1"/>
    <col min="9223" max="9223" width="11.85546875" style="61" customWidth="1"/>
    <col min="9224" max="9224" width="14.7109375" style="61" customWidth="1"/>
    <col min="9225" max="9225" width="9" style="61" bestFit="1" customWidth="1"/>
    <col min="9226" max="9465" width="9.140625" style="61"/>
    <col min="9466" max="9466" width="4.7109375" style="61" bestFit="1" customWidth="1"/>
    <col min="9467" max="9467" width="9.7109375" style="61" bestFit="1" customWidth="1"/>
    <col min="9468" max="9468" width="10" style="61" bestFit="1" customWidth="1"/>
    <col min="9469" max="9469" width="8.85546875" style="61" bestFit="1" customWidth="1"/>
    <col min="9470" max="9470" width="22.85546875" style="61" customWidth="1"/>
    <col min="9471" max="9471" width="59.7109375" style="61" bestFit="1" customWidth="1"/>
    <col min="9472" max="9472" width="57.85546875" style="61" bestFit="1" customWidth="1"/>
    <col min="9473" max="9473" width="35.28515625" style="61" bestFit="1" customWidth="1"/>
    <col min="9474" max="9474" width="28.140625" style="61" bestFit="1" customWidth="1"/>
    <col min="9475" max="9475" width="33.140625" style="61" bestFit="1" customWidth="1"/>
    <col min="9476" max="9476" width="26" style="61" bestFit="1" customWidth="1"/>
    <col min="9477" max="9477" width="19.140625" style="61" bestFit="1" customWidth="1"/>
    <col min="9478" max="9478" width="10.42578125" style="61" customWidth="1"/>
    <col min="9479" max="9479" width="11.85546875" style="61" customWidth="1"/>
    <col min="9480" max="9480" width="14.7109375" style="61" customWidth="1"/>
    <col min="9481" max="9481" width="9" style="61" bestFit="1" customWidth="1"/>
    <col min="9482" max="9721" width="9.140625" style="61"/>
    <col min="9722" max="9722" width="4.7109375" style="61" bestFit="1" customWidth="1"/>
    <col min="9723" max="9723" width="9.7109375" style="61" bestFit="1" customWidth="1"/>
    <col min="9724" max="9724" width="10" style="61" bestFit="1" customWidth="1"/>
    <col min="9725" max="9725" width="8.85546875" style="61" bestFit="1" customWidth="1"/>
    <col min="9726" max="9726" width="22.85546875" style="61" customWidth="1"/>
    <col min="9727" max="9727" width="59.7109375" style="61" bestFit="1" customWidth="1"/>
    <col min="9728" max="9728" width="57.85546875" style="61" bestFit="1" customWidth="1"/>
    <col min="9729" max="9729" width="35.28515625" style="61" bestFit="1" customWidth="1"/>
    <col min="9730" max="9730" width="28.140625" style="61" bestFit="1" customWidth="1"/>
    <col min="9731" max="9731" width="33.140625" style="61" bestFit="1" customWidth="1"/>
    <col min="9732" max="9732" width="26" style="61" bestFit="1" customWidth="1"/>
    <col min="9733" max="9733" width="19.140625" style="61" bestFit="1" customWidth="1"/>
    <col min="9734" max="9734" width="10.42578125" style="61" customWidth="1"/>
    <col min="9735" max="9735" width="11.85546875" style="61" customWidth="1"/>
    <col min="9736" max="9736" width="14.7109375" style="61" customWidth="1"/>
    <col min="9737" max="9737" width="9" style="61" bestFit="1" customWidth="1"/>
    <col min="9738" max="9977" width="9.140625" style="61"/>
    <col min="9978" max="9978" width="4.7109375" style="61" bestFit="1" customWidth="1"/>
    <col min="9979" max="9979" width="9.7109375" style="61" bestFit="1" customWidth="1"/>
    <col min="9980" max="9980" width="10" style="61" bestFit="1" customWidth="1"/>
    <col min="9981" max="9981" width="8.85546875" style="61" bestFit="1" customWidth="1"/>
    <col min="9982" max="9982" width="22.85546875" style="61" customWidth="1"/>
    <col min="9983" max="9983" width="59.7109375" style="61" bestFit="1" customWidth="1"/>
    <col min="9984" max="9984" width="57.85546875" style="61" bestFit="1" customWidth="1"/>
    <col min="9985" max="9985" width="35.28515625" style="61" bestFit="1" customWidth="1"/>
    <col min="9986" max="9986" width="28.140625" style="61" bestFit="1" customWidth="1"/>
    <col min="9987" max="9987" width="33.140625" style="61" bestFit="1" customWidth="1"/>
    <col min="9988" max="9988" width="26" style="61" bestFit="1" customWidth="1"/>
    <col min="9989" max="9989" width="19.140625" style="61" bestFit="1" customWidth="1"/>
    <col min="9990" max="9990" width="10.42578125" style="61" customWidth="1"/>
    <col min="9991" max="9991" width="11.85546875" style="61" customWidth="1"/>
    <col min="9992" max="9992" width="14.7109375" style="61" customWidth="1"/>
    <col min="9993" max="9993" width="9" style="61" bestFit="1" customWidth="1"/>
    <col min="9994" max="10233" width="9.140625" style="61"/>
    <col min="10234" max="10234" width="4.7109375" style="61" bestFit="1" customWidth="1"/>
    <col min="10235" max="10235" width="9.7109375" style="61" bestFit="1" customWidth="1"/>
    <col min="10236" max="10236" width="10" style="61" bestFit="1" customWidth="1"/>
    <col min="10237" max="10237" width="8.85546875" style="61" bestFit="1" customWidth="1"/>
    <col min="10238" max="10238" width="22.85546875" style="61" customWidth="1"/>
    <col min="10239" max="10239" width="59.7109375" style="61" bestFit="1" customWidth="1"/>
    <col min="10240" max="10240" width="57.85546875" style="61" bestFit="1" customWidth="1"/>
    <col min="10241" max="10241" width="35.28515625" style="61" bestFit="1" customWidth="1"/>
    <col min="10242" max="10242" width="28.140625" style="61" bestFit="1" customWidth="1"/>
    <col min="10243" max="10243" width="33.140625" style="61" bestFit="1" customWidth="1"/>
    <col min="10244" max="10244" width="26" style="61" bestFit="1" customWidth="1"/>
    <col min="10245" max="10245" width="19.140625" style="61" bestFit="1" customWidth="1"/>
    <col min="10246" max="10246" width="10.42578125" style="61" customWidth="1"/>
    <col min="10247" max="10247" width="11.85546875" style="61" customWidth="1"/>
    <col min="10248" max="10248" width="14.7109375" style="61" customWidth="1"/>
    <col min="10249" max="10249" width="9" style="61" bestFit="1" customWidth="1"/>
    <col min="10250" max="10489" width="9.140625" style="61"/>
    <col min="10490" max="10490" width="4.7109375" style="61" bestFit="1" customWidth="1"/>
    <col min="10491" max="10491" width="9.7109375" style="61" bestFit="1" customWidth="1"/>
    <col min="10492" max="10492" width="10" style="61" bestFit="1" customWidth="1"/>
    <col min="10493" max="10493" width="8.85546875" style="61" bestFit="1" customWidth="1"/>
    <col min="10494" max="10494" width="22.85546875" style="61" customWidth="1"/>
    <col min="10495" max="10495" width="59.7109375" style="61" bestFit="1" customWidth="1"/>
    <col min="10496" max="10496" width="57.85546875" style="61" bestFit="1" customWidth="1"/>
    <col min="10497" max="10497" width="35.28515625" style="61" bestFit="1" customWidth="1"/>
    <col min="10498" max="10498" width="28.140625" style="61" bestFit="1" customWidth="1"/>
    <col min="10499" max="10499" width="33.140625" style="61" bestFit="1" customWidth="1"/>
    <col min="10500" max="10500" width="26" style="61" bestFit="1" customWidth="1"/>
    <col min="10501" max="10501" width="19.140625" style="61" bestFit="1" customWidth="1"/>
    <col min="10502" max="10502" width="10.42578125" style="61" customWidth="1"/>
    <col min="10503" max="10503" width="11.85546875" style="61" customWidth="1"/>
    <col min="10504" max="10504" width="14.7109375" style="61" customWidth="1"/>
    <col min="10505" max="10505" width="9" style="61" bestFit="1" customWidth="1"/>
    <col min="10506" max="10745" width="9.140625" style="61"/>
    <col min="10746" max="10746" width="4.7109375" style="61" bestFit="1" customWidth="1"/>
    <col min="10747" max="10747" width="9.7109375" style="61" bestFit="1" customWidth="1"/>
    <col min="10748" max="10748" width="10" style="61" bestFit="1" customWidth="1"/>
    <col min="10749" max="10749" width="8.85546875" style="61" bestFit="1" customWidth="1"/>
    <col min="10750" max="10750" width="22.85546875" style="61" customWidth="1"/>
    <col min="10751" max="10751" width="59.7109375" style="61" bestFit="1" customWidth="1"/>
    <col min="10752" max="10752" width="57.85546875" style="61" bestFit="1" customWidth="1"/>
    <col min="10753" max="10753" width="35.28515625" style="61" bestFit="1" customWidth="1"/>
    <col min="10754" max="10754" width="28.140625" style="61" bestFit="1" customWidth="1"/>
    <col min="10755" max="10755" width="33.140625" style="61" bestFit="1" customWidth="1"/>
    <col min="10756" max="10756" width="26" style="61" bestFit="1" customWidth="1"/>
    <col min="10757" max="10757" width="19.140625" style="61" bestFit="1" customWidth="1"/>
    <col min="10758" max="10758" width="10.42578125" style="61" customWidth="1"/>
    <col min="10759" max="10759" width="11.85546875" style="61" customWidth="1"/>
    <col min="10760" max="10760" width="14.7109375" style="61" customWidth="1"/>
    <col min="10761" max="10761" width="9" style="61" bestFit="1" customWidth="1"/>
    <col min="10762" max="11001" width="9.140625" style="61"/>
    <col min="11002" max="11002" width="4.7109375" style="61" bestFit="1" customWidth="1"/>
    <col min="11003" max="11003" width="9.7109375" style="61" bestFit="1" customWidth="1"/>
    <col min="11004" max="11004" width="10" style="61" bestFit="1" customWidth="1"/>
    <col min="11005" max="11005" width="8.85546875" style="61" bestFit="1" customWidth="1"/>
    <col min="11006" max="11006" width="22.85546875" style="61" customWidth="1"/>
    <col min="11007" max="11007" width="59.7109375" style="61" bestFit="1" customWidth="1"/>
    <col min="11008" max="11008" width="57.85546875" style="61" bestFit="1" customWidth="1"/>
    <col min="11009" max="11009" width="35.28515625" style="61" bestFit="1" customWidth="1"/>
    <col min="11010" max="11010" width="28.140625" style="61" bestFit="1" customWidth="1"/>
    <col min="11011" max="11011" width="33.140625" style="61" bestFit="1" customWidth="1"/>
    <col min="11012" max="11012" width="26" style="61" bestFit="1" customWidth="1"/>
    <col min="11013" max="11013" width="19.140625" style="61" bestFit="1" customWidth="1"/>
    <col min="11014" max="11014" width="10.42578125" style="61" customWidth="1"/>
    <col min="11015" max="11015" width="11.85546875" style="61" customWidth="1"/>
    <col min="11016" max="11016" width="14.7109375" style="61" customWidth="1"/>
    <col min="11017" max="11017" width="9" style="61" bestFit="1" customWidth="1"/>
    <col min="11018" max="11257" width="9.140625" style="61"/>
    <col min="11258" max="11258" width="4.7109375" style="61" bestFit="1" customWidth="1"/>
    <col min="11259" max="11259" width="9.7109375" style="61" bestFit="1" customWidth="1"/>
    <col min="11260" max="11260" width="10" style="61" bestFit="1" customWidth="1"/>
    <col min="11261" max="11261" width="8.85546875" style="61" bestFit="1" customWidth="1"/>
    <col min="11262" max="11262" width="22.85546875" style="61" customWidth="1"/>
    <col min="11263" max="11263" width="59.7109375" style="61" bestFit="1" customWidth="1"/>
    <col min="11264" max="11264" width="57.85546875" style="61" bestFit="1" customWidth="1"/>
    <col min="11265" max="11265" width="35.28515625" style="61" bestFit="1" customWidth="1"/>
    <col min="11266" max="11266" width="28.140625" style="61" bestFit="1" customWidth="1"/>
    <col min="11267" max="11267" width="33.140625" style="61" bestFit="1" customWidth="1"/>
    <col min="11268" max="11268" width="26" style="61" bestFit="1" customWidth="1"/>
    <col min="11269" max="11269" width="19.140625" style="61" bestFit="1" customWidth="1"/>
    <col min="11270" max="11270" width="10.42578125" style="61" customWidth="1"/>
    <col min="11271" max="11271" width="11.85546875" style="61" customWidth="1"/>
    <col min="11272" max="11272" width="14.7109375" style="61" customWidth="1"/>
    <col min="11273" max="11273" width="9" style="61" bestFit="1" customWidth="1"/>
    <col min="11274" max="11513" width="9.140625" style="61"/>
    <col min="11514" max="11514" width="4.7109375" style="61" bestFit="1" customWidth="1"/>
    <col min="11515" max="11515" width="9.7109375" style="61" bestFit="1" customWidth="1"/>
    <col min="11516" max="11516" width="10" style="61" bestFit="1" customWidth="1"/>
    <col min="11517" max="11517" width="8.85546875" style="61" bestFit="1" customWidth="1"/>
    <col min="11518" max="11518" width="22.85546875" style="61" customWidth="1"/>
    <col min="11519" max="11519" width="59.7109375" style="61" bestFit="1" customWidth="1"/>
    <col min="11520" max="11520" width="57.85546875" style="61" bestFit="1" customWidth="1"/>
    <col min="11521" max="11521" width="35.28515625" style="61" bestFit="1" customWidth="1"/>
    <col min="11522" max="11522" width="28.140625" style="61" bestFit="1" customWidth="1"/>
    <col min="11523" max="11523" width="33.140625" style="61" bestFit="1" customWidth="1"/>
    <col min="11524" max="11524" width="26" style="61" bestFit="1" customWidth="1"/>
    <col min="11525" max="11525" width="19.140625" style="61" bestFit="1" customWidth="1"/>
    <col min="11526" max="11526" width="10.42578125" style="61" customWidth="1"/>
    <col min="11527" max="11527" width="11.85546875" style="61" customWidth="1"/>
    <col min="11528" max="11528" width="14.7109375" style="61" customWidth="1"/>
    <col min="11529" max="11529" width="9" style="61" bestFit="1" customWidth="1"/>
    <col min="11530" max="11769" width="9.140625" style="61"/>
    <col min="11770" max="11770" width="4.7109375" style="61" bestFit="1" customWidth="1"/>
    <col min="11771" max="11771" width="9.7109375" style="61" bestFit="1" customWidth="1"/>
    <col min="11772" max="11772" width="10" style="61" bestFit="1" customWidth="1"/>
    <col min="11773" max="11773" width="8.85546875" style="61" bestFit="1" customWidth="1"/>
    <col min="11774" max="11774" width="22.85546875" style="61" customWidth="1"/>
    <col min="11775" max="11775" width="59.7109375" style="61" bestFit="1" customWidth="1"/>
    <col min="11776" max="11776" width="57.85546875" style="61" bestFit="1" customWidth="1"/>
    <col min="11777" max="11777" width="35.28515625" style="61" bestFit="1" customWidth="1"/>
    <col min="11778" max="11778" width="28.140625" style="61" bestFit="1" customWidth="1"/>
    <col min="11779" max="11779" width="33.140625" style="61" bestFit="1" customWidth="1"/>
    <col min="11780" max="11780" width="26" style="61" bestFit="1" customWidth="1"/>
    <col min="11781" max="11781" width="19.140625" style="61" bestFit="1" customWidth="1"/>
    <col min="11782" max="11782" width="10.42578125" style="61" customWidth="1"/>
    <col min="11783" max="11783" width="11.85546875" style="61" customWidth="1"/>
    <col min="11784" max="11784" width="14.7109375" style="61" customWidth="1"/>
    <col min="11785" max="11785" width="9" style="61" bestFit="1" customWidth="1"/>
    <col min="11786" max="12025" width="9.140625" style="61"/>
    <col min="12026" max="12026" width="4.7109375" style="61" bestFit="1" customWidth="1"/>
    <col min="12027" max="12027" width="9.7109375" style="61" bestFit="1" customWidth="1"/>
    <col min="12028" max="12028" width="10" style="61" bestFit="1" customWidth="1"/>
    <col min="12029" max="12029" width="8.85546875" style="61" bestFit="1" customWidth="1"/>
    <col min="12030" max="12030" width="22.85546875" style="61" customWidth="1"/>
    <col min="12031" max="12031" width="59.7109375" style="61" bestFit="1" customWidth="1"/>
    <col min="12032" max="12032" width="57.85546875" style="61" bestFit="1" customWidth="1"/>
    <col min="12033" max="12033" width="35.28515625" style="61" bestFit="1" customWidth="1"/>
    <col min="12034" max="12034" width="28.140625" style="61" bestFit="1" customWidth="1"/>
    <col min="12035" max="12035" width="33.140625" style="61" bestFit="1" customWidth="1"/>
    <col min="12036" max="12036" width="26" style="61" bestFit="1" customWidth="1"/>
    <col min="12037" max="12037" width="19.140625" style="61" bestFit="1" customWidth="1"/>
    <col min="12038" max="12038" width="10.42578125" style="61" customWidth="1"/>
    <col min="12039" max="12039" width="11.85546875" style="61" customWidth="1"/>
    <col min="12040" max="12040" width="14.7109375" style="61" customWidth="1"/>
    <col min="12041" max="12041" width="9" style="61" bestFit="1" customWidth="1"/>
    <col min="12042" max="12281" width="9.140625" style="61"/>
    <col min="12282" max="12282" width="4.7109375" style="61" bestFit="1" customWidth="1"/>
    <col min="12283" max="12283" width="9.7109375" style="61" bestFit="1" customWidth="1"/>
    <col min="12284" max="12284" width="10" style="61" bestFit="1" customWidth="1"/>
    <col min="12285" max="12285" width="8.85546875" style="61" bestFit="1" customWidth="1"/>
    <col min="12286" max="12286" width="22.85546875" style="61" customWidth="1"/>
    <col min="12287" max="12287" width="59.7109375" style="61" bestFit="1" customWidth="1"/>
    <col min="12288" max="12288" width="57.85546875" style="61" bestFit="1" customWidth="1"/>
    <col min="12289" max="12289" width="35.28515625" style="61" bestFit="1" customWidth="1"/>
    <col min="12290" max="12290" width="28.140625" style="61" bestFit="1" customWidth="1"/>
    <col min="12291" max="12291" width="33.140625" style="61" bestFit="1" customWidth="1"/>
    <col min="12292" max="12292" width="26" style="61" bestFit="1" customWidth="1"/>
    <col min="12293" max="12293" width="19.140625" style="61" bestFit="1" customWidth="1"/>
    <col min="12294" max="12294" width="10.42578125" style="61" customWidth="1"/>
    <col min="12295" max="12295" width="11.85546875" style="61" customWidth="1"/>
    <col min="12296" max="12296" width="14.7109375" style="61" customWidth="1"/>
    <col min="12297" max="12297" width="9" style="61" bestFit="1" customWidth="1"/>
    <col min="12298" max="12537" width="9.140625" style="61"/>
    <col min="12538" max="12538" width="4.7109375" style="61" bestFit="1" customWidth="1"/>
    <col min="12539" max="12539" width="9.7109375" style="61" bestFit="1" customWidth="1"/>
    <col min="12540" max="12540" width="10" style="61" bestFit="1" customWidth="1"/>
    <col min="12541" max="12541" width="8.85546875" style="61" bestFit="1" customWidth="1"/>
    <col min="12542" max="12542" width="22.85546875" style="61" customWidth="1"/>
    <col min="12543" max="12543" width="59.7109375" style="61" bestFit="1" customWidth="1"/>
    <col min="12544" max="12544" width="57.85546875" style="61" bestFit="1" customWidth="1"/>
    <col min="12545" max="12545" width="35.28515625" style="61" bestFit="1" customWidth="1"/>
    <col min="12546" max="12546" width="28.140625" style="61" bestFit="1" customWidth="1"/>
    <col min="12547" max="12547" width="33.140625" style="61" bestFit="1" customWidth="1"/>
    <col min="12548" max="12548" width="26" style="61" bestFit="1" customWidth="1"/>
    <col min="12549" max="12549" width="19.140625" style="61" bestFit="1" customWidth="1"/>
    <col min="12550" max="12550" width="10.42578125" style="61" customWidth="1"/>
    <col min="12551" max="12551" width="11.85546875" style="61" customWidth="1"/>
    <col min="12552" max="12552" width="14.7109375" style="61" customWidth="1"/>
    <col min="12553" max="12553" width="9" style="61" bestFit="1" customWidth="1"/>
    <col min="12554" max="12793" width="9.140625" style="61"/>
    <col min="12794" max="12794" width="4.7109375" style="61" bestFit="1" customWidth="1"/>
    <col min="12795" max="12795" width="9.7109375" style="61" bestFit="1" customWidth="1"/>
    <col min="12796" max="12796" width="10" style="61" bestFit="1" customWidth="1"/>
    <col min="12797" max="12797" width="8.85546875" style="61" bestFit="1" customWidth="1"/>
    <col min="12798" max="12798" width="22.85546875" style="61" customWidth="1"/>
    <col min="12799" max="12799" width="59.7109375" style="61" bestFit="1" customWidth="1"/>
    <col min="12800" max="12800" width="57.85546875" style="61" bestFit="1" customWidth="1"/>
    <col min="12801" max="12801" width="35.28515625" style="61" bestFit="1" customWidth="1"/>
    <col min="12802" max="12802" width="28.140625" style="61" bestFit="1" customWidth="1"/>
    <col min="12803" max="12803" width="33.140625" style="61" bestFit="1" customWidth="1"/>
    <col min="12804" max="12804" width="26" style="61" bestFit="1" customWidth="1"/>
    <col min="12805" max="12805" width="19.140625" style="61" bestFit="1" customWidth="1"/>
    <col min="12806" max="12806" width="10.42578125" style="61" customWidth="1"/>
    <col min="12807" max="12807" width="11.85546875" style="61" customWidth="1"/>
    <col min="12808" max="12808" width="14.7109375" style="61" customWidth="1"/>
    <col min="12809" max="12809" width="9" style="61" bestFit="1" customWidth="1"/>
    <col min="12810" max="13049" width="9.140625" style="61"/>
    <col min="13050" max="13050" width="4.7109375" style="61" bestFit="1" customWidth="1"/>
    <col min="13051" max="13051" width="9.7109375" style="61" bestFit="1" customWidth="1"/>
    <col min="13052" max="13052" width="10" style="61" bestFit="1" customWidth="1"/>
    <col min="13053" max="13053" width="8.85546875" style="61" bestFit="1" customWidth="1"/>
    <col min="13054" max="13054" width="22.85546875" style="61" customWidth="1"/>
    <col min="13055" max="13055" width="59.7109375" style="61" bestFit="1" customWidth="1"/>
    <col min="13056" max="13056" width="57.85546875" style="61" bestFit="1" customWidth="1"/>
    <col min="13057" max="13057" width="35.28515625" style="61" bestFit="1" customWidth="1"/>
    <col min="13058" max="13058" width="28.140625" style="61" bestFit="1" customWidth="1"/>
    <col min="13059" max="13059" width="33.140625" style="61" bestFit="1" customWidth="1"/>
    <col min="13060" max="13060" width="26" style="61" bestFit="1" customWidth="1"/>
    <col min="13061" max="13061" width="19.140625" style="61" bestFit="1" customWidth="1"/>
    <col min="13062" max="13062" width="10.42578125" style="61" customWidth="1"/>
    <col min="13063" max="13063" width="11.85546875" style="61" customWidth="1"/>
    <col min="13064" max="13064" width="14.7109375" style="61" customWidth="1"/>
    <col min="13065" max="13065" width="9" style="61" bestFit="1" customWidth="1"/>
    <col min="13066" max="13305" width="9.140625" style="61"/>
    <col min="13306" max="13306" width="4.7109375" style="61" bestFit="1" customWidth="1"/>
    <col min="13307" max="13307" width="9.7109375" style="61" bestFit="1" customWidth="1"/>
    <col min="13308" max="13308" width="10" style="61" bestFit="1" customWidth="1"/>
    <col min="13309" max="13309" width="8.85546875" style="61" bestFit="1" customWidth="1"/>
    <col min="13310" max="13310" width="22.85546875" style="61" customWidth="1"/>
    <col min="13311" max="13311" width="59.7109375" style="61" bestFit="1" customWidth="1"/>
    <col min="13312" max="13312" width="57.85546875" style="61" bestFit="1" customWidth="1"/>
    <col min="13313" max="13313" width="35.28515625" style="61" bestFit="1" customWidth="1"/>
    <col min="13314" max="13314" width="28.140625" style="61" bestFit="1" customWidth="1"/>
    <col min="13315" max="13315" width="33.140625" style="61" bestFit="1" customWidth="1"/>
    <col min="13316" max="13316" width="26" style="61" bestFit="1" customWidth="1"/>
    <col min="13317" max="13317" width="19.140625" style="61" bestFit="1" customWidth="1"/>
    <col min="13318" max="13318" width="10.42578125" style="61" customWidth="1"/>
    <col min="13319" max="13319" width="11.85546875" style="61" customWidth="1"/>
    <col min="13320" max="13320" width="14.7109375" style="61" customWidth="1"/>
    <col min="13321" max="13321" width="9" style="61" bestFit="1" customWidth="1"/>
    <col min="13322" max="13561" width="9.140625" style="61"/>
    <col min="13562" max="13562" width="4.7109375" style="61" bestFit="1" customWidth="1"/>
    <col min="13563" max="13563" width="9.7109375" style="61" bestFit="1" customWidth="1"/>
    <col min="13564" max="13564" width="10" style="61" bestFit="1" customWidth="1"/>
    <col min="13565" max="13565" width="8.85546875" style="61" bestFit="1" customWidth="1"/>
    <col min="13566" max="13566" width="22.85546875" style="61" customWidth="1"/>
    <col min="13567" max="13567" width="59.7109375" style="61" bestFit="1" customWidth="1"/>
    <col min="13568" max="13568" width="57.85546875" style="61" bestFit="1" customWidth="1"/>
    <col min="13569" max="13569" width="35.28515625" style="61" bestFit="1" customWidth="1"/>
    <col min="13570" max="13570" width="28.140625" style="61" bestFit="1" customWidth="1"/>
    <col min="13571" max="13571" width="33.140625" style="61" bestFit="1" customWidth="1"/>
    <col min="13572" max="13572" width="26" style="61" bestFit="1" customWidth="1"/>
    <col min="13573" max="13573" width="19.140625" style="61" bestFit="1" customWidth="1"/>
    <col min="13574" max="13574" width="10.42578125" style="61" customWidth="1"/>
    <col min="13575" max="13575" width="11.85546875" style="61" customWidth="1"/>
    <col min="13576" max="13576" width="14.7109375" style="61" customWidth="1"/>
    <col min="13577" max="13577" width="9" style="61" bestFit="1" customWidth="1"/>
    <col min="13578" max="13817" width="9.140625" style="61"/>
    <col min="13818" max="13818" width="4.7109375" style="61" bestFit="1" customWidth="1"/>
    <col min="13819" max="13819" width="9.7109375" style="61" bestFit="1" customWidth="1"/>
    <col min="13820" max="13820" width="10" style="61" bestFit="1" customWidth="1"/>
    <col min="13821" max="13821" width="8.85546875" style="61" bestFit="1" customWidth="1"/>
    <col min="13822" max="13822" width="22.85546875" style="61" customWidth="1"/>
    <col min="13823" max="13823" width="59.7109375" style="61" bestFit="1" customWidth="1"/>
    <col min="13824" max="13824" width="57.85546875" style="61" bestFit="1" customWidth="1"/>
    <col min="13825" max="13825" width="35.28515625" style="61" bestFit="1" customWidth="1"/>
    <col min="13826" max="13826" width="28.140625" style="61" bestFit="1" customWidth="1"/>
    <col min="13827" max="13827" width="33.140625" style="61" bestFit="1" customWidth="1"/>
    <col min="13828" max="13828" width="26" style="61" bestFit="1" customWidth="1"/>
    <col min="13829" max="13829" width="19.140625" style="61" bestFit="1" customWidth="1"/>
    <col min="13830" max="13830" width="10.42578125" style="61" customWidth="1"/>
    <col min="13831" max="13831" width="11.85546875" style="61" customWidth="1"/>
    <col min="13832" max="13832" width="14.7109375" style="61" customWidth="1"/>
    <col min="13833" max="13833" width="9" style="61" bestFit="1" customWidth="1"/>
    <col min="13834" max="14073" width="9.140625" style="61"/>
    <col min="14074" max="14074" width="4.7109375" style="61" bestFit="1" customWidth="1"/>
    <col min="14075" max="14075" width="9.7109375" style="61" bestFit="1" customWidth="1"/>
    <col min="14076" max="14076" width="10" style="61" bestFit="1" customWidth="1"/>
    <col min="14077" max="14077" width="8.85546875" style="61" bestFit="1" customWidth="1"/>
    <col min="14078" max="14078" width="22.85546875" style="61" customWidth="1"/>
    <col min="14079" max="14079" width="59.7109375" style="61" bestFit="1" customWidth="1"/>
    <col min="14080" max="14080" width="57.85546875" style="61" bestFit="1" customWidth="1"/>
    <col min="14081" max="14081" width="35.28515625" style="61" bestFit="1" customWidth="1"/>
    <col min="14082" max="14082" width="28.140625" style="61" bestFit="1" customWidth="1"/>
    <col min="14083" max="14083" width="33.140625" style="61" bestFit="1" customWidth="1"/>
    <col min="14084" max="14084" width="26" style="61" bestFit="1" customWidth="1"/>
    <col min="14085" max="14085" width="19.140625" style="61" bestFit="1" customWidth="1"/>
    <col min="14086" max="14086" width="10.42578125" style="61" customWidth="1"/>
    <col min="14087" max="14087" width="11.85546875" style="61" customWidth="1"/>
    <col min="14088" max="14088" width="14.7109375" style="61" customWidth="1"/>
    <col min="14089" max="14089" width="9" style="61" bestFit="1" customWidth="1"/>
    <col min="14090" max="14329" width="9.140625" style="61"/>
    <col min="14330" max="14330" width="4.7109375" style="61" bestFit="1" customWidth="1"/>
    <col min="14331" max="14331" width="9.7109375" style="61" bestFit="1" customWidth="1"/>
    <col min="14332" max="14332" width="10" style="61" bestFit="1" customWidth="1"/>
    <col min="14333" max="14333" width="8.85546875" style="61" bestFit="1" customWidth="1"/>
    <col min="14334" max="14334" width="22.85546875" style="61" customWidth="1"/>
    <col min="14335" max="14335" width="59.7109375" style="61" bestFit="1" customWidth="1"/>
    <col min="14336" max="14336" width="57.85546875" style="61" bestFit="1" customWidth="1"/>
    <col min="14337" max="14337" width="35.28515625" style="61" bestFit="1" customWidth="1"/>
    <col min="14338" max="14338" width="28.140625" style="61" bestFit="1" customWidth="1"/>
    <col min="14339" max="14339" width="33.140625" style="61" bestFit="1" customWidth="1"/>
    <col min="14340" max="14340" width="26" style="61" bestFit="1" customWidth="1"/>
    <col min="14341" max="14341" width="19.140625" style="61" bestFit="1" customWidth="1"/>
    <col min="14342" max="14342" width="10.42578125" style="61" customWidth="1"/>
    <col min="14343" max="14343" width="11.85546875" style="61" customWidth="1"/>
    <col min="14344" max="14344" width="14.7109375" style="61" customWidth="1"/>
    <col min="14345" max="14345" width="9" style="61" bestFit="1" customWidth="1"/>
    <col min="14346" max="14585" width="9.140625" style="61"/>
    <col min="14586" max="14586" width="4.7109375" style="61" bestFit="1" customWidth="1"/>
    <col min="14587" max="14587" width="9.7109375" style="61" bestFit="1" customWidth="1"/>
    <col min="14588" max="14588" width="10" style="61" bestFit="1" customWidth="1"/>
    <col min="14589" max="14589" width="8.85546875" style="61" bestFit="1" customWidth="1"/>
    <col min="14590" max="14590" width="22.85546875" style="61" customWidth="1"/>
    <col min="14591" max="14591" width="59.7109375" style="61" bestFit="1" customWidth="1"/>
    <col min="14592" max="14592" width="57.85546875" style="61" bestFit="1" customWidth="1"/>
    <col min="14593" max="14593" width="35.28515625" style="61" bestFit="1" customWidth="1"/>
    <col min="14594" max="14594" width="28.140625" style="61" bestFit="1" customWidth="1"/>
    <col min="14595" max="14595" width="33.140625" style="61" bestFit="1" customWidth="1"/>
    <col min="14596" max="14596" width="26" style="61" bestFit="1" customWidth="1"/>
    <col min="14597" max="14597" width="19.140625" style="61" bestFit="1" customWidth="1"/>
    <col min="14598" max="14598" width="10.42578125" style="61" customWidth="1"/>
    <col min="14599" max="14599" width="11.85546875" style="61" customWidth="1"/>
    <col min="14600" max="14600" width="14.7109375" style="61" customWidth="1"/>
    <col min="14601" max="14601" width="9" style="61" bestFit="1" customWidth="1"/>
    <col min="14602" max="14841" width="9.140625" style="61"/>
    <col min="14842" max="14842" width="4.7109375" style="61" bestFit="1" customWidth="1"/>
    <col min="14843" max="14843" width="9.7109375" style="61" bestFit="1" customWidth="1"/>
    <col min="14844" max="14844" width="10" style="61" bestFit="1" customWidth="1"/>
    <col min="14845" max="14845" width="8.85546875" style="61" bestFit="1" customWidth="1"/>
    <col min="14846" max="14846" width="22.85546875" style="61" customWidth="1"/>
    <col min="14847" max="14847" width="59.7109375" style="61" bestFit="1" customWidth="1"/>
    <col min="14848" max="14848" width="57.85546875" style="61" bestFit="1" customWidth="1"/>
    <col min="14849" max="14849" width="35.28515625" style="61" bestFit="1" customWidth="1"/>
    <col min="14850" max="14850" width="28.140625" style="61" bestFit="1" customWidth="1"/>
    <col min="14851" max="14851" width="33.140625" style="61" bestFit="1" customWidth="1"/>
    <col min="14852" max="14852" width="26" style="61" bestFit="1" customWidth="1"/>
    <col min="14853" max="14853" width="19.140625" style="61" bestFit="1" customWidth="1"/>
    <col min="14854" max="14854" width="10.42578125" style="61" customWidth="1"/>
    <col min="14855" max="14855" width="11.85546875" style="61" customWidth="1"/>
    <col min="14856" max="14856" width="14.7109375" style="61" customWidth="1"/>
    <col min="14857" max="14857" width="9" style="61" bestFit="1" customWidth="1"/>
    <col min="14858" max="15097" width="9.140625" style="61"/>
    <col min="15098" max="15098" width="4.7109375" style="61" bestFit="1" customWidth="1"/>
    <col min="15099" max="15099" width="9.7109375" style="61" bestFit="1" customWidth="1"/>
    <col min="15100" max="15100" width="10" style="61" bestFit="1" customWidth="1"/>
    <col min="15101" max="15101" width="8.85546875" style="61" bestFit="1" customWidth="1"/>
    <col min="15102" max="15102" width="22.85546875" style="61" customWidth="1"/>
    <col min="15103" max="15103" width="59.7109375" style="61" bestFit="1" customWidth="1"/>
    <col min="15104" max="15104" width="57.85546875" style="61" bestFit="1" customWidth="1"/>
    <col min="15105" max="15105" width="35.28515625" style="61" bestFit="1" customWidth="1"/>
    <col min="15106" max="15106" width="28.140625" style="61" bestFit="1" customWidth="1"/>
    <col min="15107" max="15107" width="33.140625" style="61" bestFit="1" customWidth="1"/>
    <col min="15108" max="15108" width="26" style="61" bestFit="1" customWidth="1"/>
    <col min="15109" max="15109" width="19.140625" style="61" bestFit="1" customWidth="1"/>
    <col min="15110" max="15110" width="10.42578125" style="61" customWidth="1"/>
    <col min="15111" max="15111" width="11.85546875" style="61" customWidth="1"/>
    <col min="15112" max="15112" width="14.7109375" style="61" customWidth="1"/>
    <col min="15113" max="15113" width="9" style="61" bestFit="1" customWidth="1"/>
    <col min="15114" max="15353" width="9.140625" style="61"/>
    <col min="15354" max="15354" width="4.7109375" style="61" bestFit="1" customWidth="1"/>
    <col min="15355" max="15355" width="9.7109375" style="61" bestFit="1" customWidth="1"/>
    <col min="15356" max="15356" width="10" style="61" bestFit="1" customWidth="1"/>
    <col min="15357" max="15357" width="8.85546875" style="61" bestFit="1" customWidth="1"/>
    <col min="15358" max="15358" width="22.85546875" style="61" customWidth="1"/>
    <col min="15359" max="15359" width="59.7109375" style="61" bestFit="1" customWidth="1"/>
    <col min="15360" max="15360" width="57.85546875" style="61" bestFit="1" customWidth="1"/>
    <col min="15361" max="15361" width="35.28515625" style="61" bestFit="1" customWidth="1"/>
    <col min="15362" max="15362" width="28.140625" style="61" bestFit="1" customWidth="1"/>
    <col min="15363" max="15363" width="33.140625" style="61" bestFit="1" customWidth="1"/>
    <col min="15364" max="15364" width="26" style="61" bestFit="1" customWidth="1"/>
    <col min="15365" max="15365" width="19.140625" style="61" bestFit="1" customWidth="1"/>
    <col min="15366" max="15366" width="10.42578125" style="61" customWidth="1"/>
    <col min="15367" max="15367" width="11.85546875" style="61" customWidth="1"/>
    <col min="15368" max="15368" width="14.7109375" style="61" customWidth="1"/>
    <col min="15369" max="15369" width="9" style="61" bestFit="1" customWidth="1"/>
    <col min="15370" max="15609" width="9.140625" style="61"/>
    <col min="15610" max="15610" width="4.7109375" style="61" bestFit="1" customWidth="1"/>
    <col min="15611" max="15611" width="9.7109375" style="61" bestFit="1" customWidth="1"/>
    <col min="15612" max="15612" width="10" style="61" bestFit="1" customWidth="1"/>
    <col min="15613" max="15613" width="8.85546875" style="61" bestFit="1" customWidth="1"/>
    <col min="15614" max="15614" width="22.85546875" style="61" customWidth="1"/>
    <col min="15615" max="15615" width="59.7109375" style="61" bestFit="1" customWidth="1"/>
    <col min="15616" max="15616" width="57.85546875" style="61" bestFit="1" customWidth="1"/>
    <col min="15617" max="15617" width="35.28515625" style="61" bestFit="1" customWidth="1"/>
    <col min="15618" max="15618" width="28.140625" style="61" bestFit="1" customWidth="1"/>
    <col min="15619" max="15619" width="33.140625" style="61" bestFit="1" customWidth="1"/>
    <col min="15620" max="15620" width="26" style="61" bestFit="1" customWidth="1"/>
    <col min="15621" max="15621" width="19.140625" style="61" bestFit="1" customWidth="1"/>
    <col min="15622" max="15622" width="10.42578125" style="61" customWidth="1"/>
    <col min="15623" max="15623" width="11.85546875" style="61" customWidth="1"/>
    <col min="15624" max="15624" width="14.7109375" style="61" customWidth="1"/>
    <col min="15625" max="15625" width="9" style="61" bestFit="1" customWidth="1"/>
    <col min="15626" max="15865" width="9.140625" style="61"/>
    <col min="15866" max="15866" width="4.7109375" style="61" bestFit="1" customWidth="1"/>
    <col min="15867" max="15867" width="9.7109375" style="61" bestFit="1" customWidth="1"/>
    <col min="15868" max="15868" width="10" style="61" bestFit="1" customWidth="1"/>
    <col min="15869" max="15869" width="8.85546875" style="61" bestFit="1" customWidth="1"/>
    <col min="15870" max="15870" width="22.85546875" style="61" customWidth="1"/>
    <col min="15871" max="15871" width="59.7109375" style="61" bestFit="1" customWidth="1"/>
    <col min="15872" max="15872" width="57.85546875" style="61" bestFit="1" customWidth="1"/>
    <col min="15873" max="15873" width="35.28515625" style="61" bestFit="1" customWidth="1"/>
    <col min="15874" max="15874" width="28.140625" style="61" bestFit="1" customWidth="1"/>
    <col min="15875" max="15875" width="33.140625" style="61" bestFit="1" customWidth="1"/>
    <col min="15876" max="15876" width="26" style="61" bestFit="1" customWidth="1"/>
    <col min="15877" max="15877" width="19.140625" style="61" bestFit="1" customWidth="1"/>
    <col min="15878" max="15878" width="10.42578125" style="61" customWidth="1"/>
    <col min="15879" max="15879" width="11.85546875" style="61" customWidth="1"/>
    <col min="15880" max="15880" width="14.7109375" style="61" customWidth="1"/>
    <col min="15881" max="15881" width="9" style="61" bestFit="1" customWidth="1"/>
    <col min="15882" max="16121" width="9.140625" style="61"/>
    <col min="16122" max="16122" width="4.7109375" style="61" bestFit="1" customWidth="1"/>
    <col min="16123" max="16123" width="9.7109375" style="61" bestFit="1" customWidth="1"/>
    <col min="16124" max="16124" width="10" style="61" bestFit="1" customWidth="1"/>
    <col min="16125" max="16125" width="8.85546875" style="61" bestFit="1" customWidth="1"/>
    <col min="16126" max="16126" width="22.85546875" style="61" customWidth="1"/>
    <col min="16127" max="16127" width="59.7109375" style="61" bestFit="1" customWidth="1"/>
    <col min="16128" max="16128" width="57.85546875" style="61" bestFit="1" customWidth="1"/>
    <col min="16129" max="16129" width="35.28515625" style="61" bestFit="1" customWidth="1"/>
    <col min="16130" max="16130" width="28.140625" style="61" bestFit="1" customWidth="1"/>
    <col min="16131" max="16131" width="33.140625" style="61" bestFit="1" customWidth="1"/>
    <col min="16132" max="16132" width="26" style="61" bestFit="1" customWidth="1"/>
    <col min="16133" max="16133" width="19.140625" style="61" bestFit="1" customWidth="1"/>
    <col min="16134" max="16134" width="10.42578125" style="61" customWidth="1"/>
    <col min="16135" max="16135" width="11.85546875" style="61" customWidth="1"/>
    <col min="16136" max="16136" width="14.7109375" style="61" customWidth="1"/>
    <col min="16137" max="16137" width="9" style="61" bestFit="1" customWidth="1"/>
    <col min="16138" max="16384" width="9.140625" style="61"/>
  </cols>
  <sheetData>
    <row r="1" spans="1:21" x14ac:dyDescent="0.25">
      <c r="M1" s="65"/>
      <c r="N1" s="65"/>
      <c r="O1" s="65"/>
      <c r="P1" s="66"/>
    </row>
    <row r="2" spans="1:21" s="68" customFormat="1" ht="18.75" x14ac:dyDescent="0.25">
      <c r="A2" s="67" t="s">
        <v>1998</v>
      </c>
      <c r="E2" s="69"/>
      <c r="L2" s="69"/>
      <c r="M2" s="70"/>
      <c r="N2" s="70"/>
      <c r="O2" s="70"/>
      <c r="P2" s="71"/>
    </row>
    <row r="3" spans="1:21" x14ac:dyDescent="0.25">
      <c r="M3" s="65"/>
      <c r="N3" s="65"/>
      <c r="O3" s="65"/>
      <c r="P3" s="66"/>
    </row>
    <row r="4" spans="1:21" s="72" customFormat="1" ht="75.75" customHeight="1" x14ac:dyDescent="0.25">
      <c r="A4" s="762" t="s">
        <v>0</v>
      </c>
      <c r="B4" s="763" t="s">
        <v>1</v>
      </c>
      <c r="C4" s="763" t="s">
        <v>2</v>
      </c>
      <c r="D4" s="763" t="s">
        <v>3</v>
      </c>
      <c r="E4" s="762" t="s">
        <v>4</v>
      </c>
      <c r="F4" s="762" t="s">
        <v>5</v>
      </c>
      <c r="G4" s="762" t="s">
        <v>6</v>
      </c>
      <c r="H4" s="763" t="s">
        <v>7</v>
      </c>
      <c r="I4" s="763"/>
      <c r="J4" s="762" t="s">
        <v>8</v>
      </c>
      <c r="K4" s="764" t="s">
        <v>9</v>
      </c>
      <c r="L4" s="765"/>
      <c r="M4" s="766" t="s">
        <v>10</v>
      </c>
      <c r="N4" s="766"/>
      <c r="O4" s="766" t="s">
        <v>11</v>
      </c>
      <c r="P4" s="766"/>
      <c r="Q4" s="762" t="s">
        <v>12</v>
      </c>
      <c r="R4" s="763" t="s">
        <v>13</v>
      </c>
    </row>
    <row r="5" spans="1:21" s="72" customFormat="1" ht="17.25" x14ac:dyDescent="0.25">
      <c r="A5" s="762"/>
      <c r="B5" s="763"/>
      <c r="C5" s="763"/>
      <c r="D5" s="763"/>
      <c r="E5" s="762"/>
      <c r="F5" s="762"/>
      <c r="G5" s="762"/>
      <c r="H5" s="286" t="s">
        <v>14</v>
      </c>
      <c r="I5" s="286" t="s">
        <v>15</v>
      </c>
      <c r="J5" s="762"/>
      <c r="K5" s="287">
        <v>2020</v>
      </c>
      <c r="L5" s="287">
        <v>2021</v>
      </c>
      <c r="M5" s="288">
        <v>2020</v>
      </c>
      <c r="N5" s="288">
        <v>2021</v>
      </c>
      <c r="O5" s="288">
        <v>2020</v>
      </c>
      <c r="P5" s="288">
        <v>2021</v>
      </c>
      <c r="Q5" s="762"/>
      <c r="R5" s="763"/>
    </row>
    <row r="6" spans="1:21" s="72" customFormat="1" ht="17.25" x14ac:dyDescent="0.25">
      <c r="A6" s="289" t="s">
        <v>16</v>
      </c>
      <c r="B6" s="286" t="s">
        <v>17</v>
      </c>
      <c r="C6" s="286" t="s">
        <v>18</v>
      </c>
      <c r="D6" s="286" t="s">
        <v>19</v>
      </c>
      <c r="E6" s="289" t="s">
        <v>20</v>
      </c>
      <c r="F6" s="289" t="s">
        <v>21</v>
      </c>
      <c r="G6" s="289" t="s">
        <v>22</v>
      </c>
      <c r="H6" s="286" t="s">
        <v>23</v>
      </c>
      <c r="I6" s="286" t="s">
        <v>24</v>
      </c>
      <c r="J6" s="289" t="s">
        <v>25</v>
      </c>
      <c r="K6" s="287" t="s">
        <v>26</v>
      </c>
      <c r="L6" s="287" t="s">
        <v>27</v>
      </c>
      <c r="M6" s="290" t="s">
        <v>28</v>
      </c>
      <c r="N6" s="290" t="s">
        <v>29</v>
      </c>
      <c r="O6" s="290" t="s">
        <v>30</v>
      </c>
      <c r="P6" s="290" t="s">
        <v>31</v>
      </c>
      <c r="Q6" s="289" t="s">
        <v>32</v>
      </c>
      <c r="R6" s="286" t="s">
        <v>33</v>
      </c>
    </row>
    <row r="7" spans="1:21" s="261" customFormat="1" ht="212.25" customHeight="1" x14ac:dyDescent="0.25">
      <c r="A7" s="255">
        <v>1</v>
      </c>
      <c r="B7" s="255">
        <v>3</v>
      </c>
      <c r="C7" s="255">
        <v>2.2999999999999998</v>
      </c>
      <c r="D7" s="255">
        <v>10</v>
      </c>
      <c r="E7" s="255" t="s">
        <v>804</v>
      </c>
      <c r="F7" s="256" t="s">
        <v>805</v>
      </c>
      <c r="G7" s="255" t="s">
        <v>806</v>
      </c>
      <c r="H7" s="255" t="s">
        <v>356</v>
      </c>
      <c r="I7" s="255">
        <v>2</v>
      </c>
      <c r="J7" s="255" t="s">
        <v>807</v>
      </c>
      <c r="K7" s="257" t="s">
        <v>808</v>
      </c>
      <c r="L7" s="258" t="s">
        <v>809</v>
      </c>
      <c r="M7" s="259" t="s">
        <v>808</v>
      </c>
      <c r="N7" s="260">
        <v>600000</v>
      </c>
      <c r="O7" s="260"/>
      <c r="P7" s="260">
        <v>600000</v>
      </c>
      <c r="Q7" s="255" t="s">
        <v>810</v>
      </c>
      <c r="R7" s="255" t="s">
        <v>811</v>
      </c>
      <c r="U7" s="262"/>
    </row>
    <row r="8" spans="1:21" s="63" customFormat="1" ht="345.75" customHeight="1" x14ac:dyDescent="0.25">
      <c r="A8" s="263">
        <v>2</v>
      </c>
      <c r="B8" s="263">
        <v>1</v>
      </c>
      <c r="C8" s="263">
        <v>1</v>
      </c>
      <c r="D8" s="263">
        <v>6</v>
      </c>
      <c r="E8" s="263" t="s">
        <v>812</v>
      </c>
      <c r="F8" s="265" t="s">
        <v>813</v>
      </c>
      <c r="G8" s="263" t="s">
        <v>814</v>
      </c>
      <c r="H8" s="263" t="s">
        <v>815</v>
      </c>
      <c r="I8" s="263" t="s">
        <v>816</v>
      </c>
      <c r="J8" s="265" t="s">
        <v>817</v>
      </c>
      <c r="K8" s="263" t="s">
        <v>67</v>
      </c>
      <c r="L8" s="263" t="s">
        <v>819</v>
      </c>
      <c r="M8" s="268">
        <v>130000</v>
      </c>
      <c r="N8" s="268">
        <v>220000</v>
      </c>
      <c r="O8" s="268">
        <v>130000</v>
      </c>
      <c r="P8" s="268">
        <v>220000</v>
      </c>
      <c r="Q8" s="263" t="s">
        <v>818</v>
      </c>
      <c r="R8" s="255" t="s">
        <v>811</v>
      </c>
    </row>
    <row r="9" spans="1:21" s="267" customFormat="1" ht="369" customHeight="1" x14ac:dyDescent="0.25">
      <c r="A9" s="263">
        <v>3</v>
      </c>
      <c r="B9" s="264">
        <v>1</v>
      </c>
      <c r="C9" s="263">
        <v>1</v>
      </c>
      <c r="D9" s="263">
        <v>6</v>
      </c>
      <c r="E9" s="263" t="s">
        <v>820</v>
      </c>
      <c r="F9" s="265" t="s">
        <v>821</v>
      </c>
      <c r="G9" s="263" t="s">
        <v>822</v>
      </c>
      <c r="H9" s="263" t="s">
        <v>823</v>
      </c>
      <c r="I9" s="263" t="s">
        <v>928</v>
      </c>
      <c r="J9" s="265" t="s">
        <v>825</v>
      </c>
      <c r="K9" s="263" t="s">
        <v>39</v>
      </c>
      <c r="L9" s="263" t="s">
        <v>55</v>
      </c>
      <c r="M9" s="266">
        <v>0</v>
      </c>
      <c r="N9" s="266">
        <v>120000</v>
      </c>
      <c r="O9" s="266">
        <v>0</v>
      </c>
      <c r="P9" s="266">
        <v>120000</v>
      </c>
      <c r="Q9" s="263" t="s">
        <v>818</v>
      </c>
      <c r="R9" s="265" t="s">
        <v>811</v>
      </c>
    </row>
    <row r="10" spans="1:21" s="267" customFormat="1" ht="285.75" customHeight="1" x14ac:dyDescent="0.25">
      <c r="A10" s="263">
        <v>4</v>
      </c>
      <c r="B10" s="263">
        <v>1</v>
      </c>
      <c r="C10" s="263">
        <v>3</v>
      </c>
      <c r="D10" s="263">
        <v>13</v>
      </c>
      <c r="E10" s="263" t="s">
        <v>826</v>
      </c>
      <c r="F10" s="265" t="s">
        <v>827</v>
      </c>
      <c r="G10" s="263" t="s">
        <v>828</v>
      </c>
      <c r="H10" s="263" t="s">
        <v>76</v>
      </c>
      <c r="I10" s="263">
        <v>2</v>
      </c>
      <c r="J10" s="265" t="s">
        <v>829</v>
      </c>
      <c r="K10" s="263" t="s">
        <v>34</v>
      </c>
      <c r="L10" s="263" t="s">
        <v>77</v>
      </c>
      <c r="M10" s="268">
        <v>45000</v>
      </c>
      <c r="N10" s="268">
        <v>45000</v>
      </c>
      <c r="O10" s="266">
        <f>M10</f>
        <v>45000</v>
      </c>
      <c r="P10" s="266">
        <f>N10</f>
        <v>45000</v>
      </c>
      <c r="Q10" s="263" t="s">
        <v>830</v>
      </c>
      <c r="R10" s="255" t="s">
        <v>811</v>
      </c>
    </row>
    <row r="11" spans="1:21" s="269" customFormat="1" ht="408.75" customHeight="1" x14ac:dyDescent="0.25">
      <c r="A11" s="263">
        <v>5</v>
      </c>
      <c r="B11" s="263">
        <v>2</v>
      </c>
      <c r="C11" s="263">
        <v>2</v>
      </c>
      <c r="D11" s="263">
        <v>3</v>
      </c>
      <c r="E11" s="263" t="s">
        <v>831</v>
      </c>
      <c r="F11" s="265" t="s">
        <v>832</v>
      </c>
      <c r="G11" s="263" t="s">
        <v>833</v>
      </c>
      <c r="H11" s="263" t="s">
        <v>834</v>
      </c>
      <c r="I11" s="263" t="s">
        <v>835</v>
      </c>
      <c r="J11" s="265" t="s">
        <v>836</v>
      </c>
      <c r="K11" s="263" t="s">
        <v>34</v>
      </c>
      <c r="L11" s="263" t="s">
        <v>34</v>
      </c>
      <c r="M11" s="270">
        <v>300000</v>
      </c>
      <c r="N11" s="270">
        <v>300000</v>
      </c>
      <c r="O11" s="270">
        <f>M11</f>
        <v>300000</v>
      </c>
      <c r="P11" s="270">
        <f>N11</f>
        <v>300000</v>
      </c>
      <c r="Q11" s="255" t="s">
        <v>837</v>
      </c>
      <c r="R11" s="255" t="s">
        <v>811</v>
      </c>
    </row>
    <row r="12" spans="1:21" s="267" customFormat="1" ht="334.5" customHeight="1" x14ac:dyDescent="0.25">
      <c r="A12" s="263">
        <v>6</v>
      </c>
      <c r="B12" s="263">
        <v>1</v>
      </c>
      <c r="C12" s="263">
        <v>1</v>
      </c>
      <c r="D12" s="263">
        <v>6</v>
      </c>
      <c r="E12" s="263" t="s">
        <v>838</v>
      </c>
      <c r="F12" s="265" t="s">
        <v>839</v>
      </c>
      <c r="G12" s="263" t="s">
        <v>840</v>
      </c>
      <c r="H12" s="263" t="s">
        <v>841</v>
      </c>
      <c r="I12" s="263" t="s">
        <v>2032</v>
      </c>
      <c r="J12" s="265" t="s">
        <v>845</v>
      </c>
      <c r="K12" s="263" t="s">
        <v>842</v>
      </c>
      <c r="L12" s="263" t="s">
        <v>843</v>
      </c>
      <c r="M12" s="270">
        <v>158000</v>
      </c>
      <c r="N12" s="270">
        <v>283000</v>
      </c>
      <c r="O12" s="270">
        <v>158000</v>
      </c>
      <c r="P12" s="270">
        <v>283000</v>
      </c>
      <c r="Q12" s="263" t="s">
        <v>844</v>
      </c>
      <c r="R12" s="255" t="s">
        <v>811</v>
      </c>
    </row>
    <row r="13" spans="1:21" s="267" customFormat="1" ht="184.5" customHeight="1" x14ac:dyDescent="0.25">
      <c r="A13" s="271">
        <v>7</v>
      </c>
      <c r="B13" s="271">
        <v>1</v>
      </c>
      <c r="C13" s="271">
        <v>1</v>
      </c>
      <c r="D13" s="255">
        <v>6</v>
      </c>
      <c r="E13" s="255" t="s">
        <v>846</v>
      </c>
      <c r="F13" s="256" t="s">
        <v>847</v>
      </c>
      <c r="G13" s="255" t="s">
        <v>848</v>
      </c>
      <c r="H13" s="255" t="s">
        <v>79</v>
      </c>
      <c r="I13" s="272" t="s">
        <v>175</v>
      </c>
      <c r="J13" s="255" t="s">
        <v>849</v>
      </c>
      <c r="K13" s="273" t="s">
        <v>808</v>
      </c>
      <c r="L13" s="263" t="s">
        <v>850</v>
      </c>
      <c r="M13" s="268">
        <v>0</v>
      </c>
      <c r="N13" s="268">
        <v>150000</v>
      </c>
      <c r="O13" s="268">
        <v>0</v>
      </c>
      <c r="P13" s="268">
        <v>150000</v>
      </c>
      <c r="Q13" s="255" t="s">
        <v>844</v>
      </c>
      <c r="R13" s="255" t="s">
        <v>811</v>
      </c>
    </row>
    <row r="14" spans="1:21" s="267" customFormat="1" ht="409.5" x14ac:dyDescent="0.25">
      <c r="A14" s="271">
        <v>8</v>
      </c>
      <c r="B14" s="255">
        <v>6</v>
      </c>
      <c r="C14" s="271">
        <v>1</v>
      </c>
      <c r="D14" s="255">
        <v>6</v>
      </c>
      <c r="E14" s="255" t="s">
        <v>851</v>
      </c>
      <c r="F14" s="256" t="s">
        <v>852</v>
      </c>
      <c r="G14" s="255" t="s">
        <v>853</v>
      </c>
      <c r="H14" s="255" t="s">
        <v>854</v>
      </c>
      <c r="I14" s="272" t="s">
        <v>855</v>
      </c>
      <c r="J14" s="255" t="s">
        <v>856</v>
      </c>
      <c r="K14" s="258" t="s">
        <v>857</v>
      </c>
      <c r="L14" s="258" t="s">
        <v>857</v>
      </c>
      <c r="M14" s="268">
        <f>1834000+500000</f>
        <v>2334000</v>
      </c>
      <c r="N14" s="268">
        <v>2700000</v>
      </c>
      <c r="O14" s="268">
        <f>M14</f>
        <v>2334000</v>
      </c>
      <c r="P14" s="268">
        <v>2700000</v>
      </c>
      <c r="Q14" s="255" t="s">
        <v>844</v>
      </c>
      <c r="R14" s="255" t="s">
        <v>811</v>
      </c>
    </row>
    <row r="15" spans="1:21" s="274" customFormat="1" ht="296.25" customHeight="1" x14ac:dyDescent="0.25">
      <c r="A15" s="255">
        <v>9</v>
      </c>
      <c r="B15" s="255">
        <v>1</v>
      </c>
      <c r="C15" s="255">
        <v>1</v>
      </c>
      <c r="D15" s="255">
        <v>6</v>
      </c>
      <c r="E15" s="255" t="s">
        <v>858</v>
      </c>
      <c r="F15" s="256" t="s">
        <v>859</v>
      </c>
      <c r="G15" s="255" t="s">
        <v>860</v>
      </c>
      <c r="H15" s="255" t="s">
        <v>861</v>
      </c>
      <c r="I15" s="271">
        <v>1</v>
      </c>
      <c r="J15" s="255" t="s">
        <v>862</v>
      </c>
      <c r="K15" s="271" t="s">
        <v>863</v>
      </c>
      <c r="L15" s="258" t="s">
        <v>39</v>
      </c>
      <c r="M15" s="260">
        <v>119310</v>
      </c>
      <c r="N15" s="268">
        <v>0</v>
      </c>
      <c r="O15" s="260">
        <v>119310</v>
      </c>
      <c r="P15" s="268">
        <v>0</v>
      </c>
      <c r="Q15" s="255" t="s">
        <v>864</v>
      </c>
      <c r="R15" s="255" t="s">
        <v>811</v>
      </c>
    </row>
    <row r="16" spans="1:21" s="274" customFormat="1" ht="156" customHeight="1" x14ac:dyDescent="0.25">
      <c r="A16" s="255">
        <v>10</v>
      </c>
      <c r="B16" s="255">
        <v>1</v>
      </c>
      <c r="C16" s="255">
        <v>1</v>
      </c>
      <c r="D16" s="255">
        <v>6</v>
      </c>
      <c r="E16" s="255" t="s">
        <v>865</v>
      </c>
      <c r="F16" s="256" t="s">
        <v>866</v>
      </c>
      <c r="G16" s="255" t="s">
        <v>867</v>
      </c>
      <c r="H16" s="255" t="s">
        <v>868</v>
      </c>
      <c r="I16" s="255" t="s">
        <v>869</v>
      </c>
      <c r="J16" s="255" t="s">
        <v>2033</v>
      </c>
      <c r="K16" s="255" t="s">
        <v>67</v>
      </c>
      <c r="L16" s="255" t="s">
        <v>843</v>
      </c>
      <c r="M16" s="260">
        <v>70000</v>
      </c>
      <c r="N16" s="260">
        <v>315000</v>
      </c>
      <c r="O16" s="260">
        <v>70000</v>
      </c>
      <c r="P16" s="260">
        <v>315000</v>
      </c>
      <c r="Q16" s="255" t="s">
        <v>864</v>
      </c>
      <c r="R16" s="255" t="s">
        <v>811</v>
      </c>
    </row>
    <row r="17" spans="1:18" s="274" customFormat="1" ht="278.25" customHeight="1" x14ac:dyDescent="0.25">
      <c r="A17" s="255">
        <v>11</v>
      </c>
      <c r="B17" s="255">
        <v>1</v>
      </c>
      <c r="C17" s="255">
        <v>1</v>
      </c>
      <c r="D17" s="255">
        <v>6</v>
      </c>
      <c r="E17" s="255" t="s">
        <v>872</v>
      </c>
      <c r="F17" s="256" t="s">
        <v>870</v>
      </c>
      <c r="G17" s="255" t="s">
        <v>40</v>
      </c>
      <c r="H17" s="255" t="s">
        <v>871</v>
      </c>
      <c r="I17" s="255" t="s">
        <v>873</v>
      </c>
      <c r="J17" s="255" t="s">
        <v>874</v>
      </c>
      <c r="K17" s="271" t="s">
        <v>39</v>
      </c>
      <c r="L17" s="258" t="s">
        <v>50</v>
      </c>
      <c r="M17" s="260">
        <v>0</v>
      </c>
      <c r="N17" s="260">
        <v>200000</v>
      </c>
      <c r="O17" s="260">
        <v>0</v>
      </c>
      <c r="P17" s="260">
        <v>200000</v>
      </c>
      <c r="Q17" s="255" t="s">
        <v>864</v>
      </c>
      <c r="R17" s="255" t="s">
        <v>811</v>
      </c>
    </row>
    <row r="18" spans="1:18" ht="243" customHeight="1" x14ac:dyDescent="0.25">
      <c r="A18" s="442">
        <v>12</v>
      </c>
      <c r="B18" s="442">
        <v>2</v>
      </c>
      <c r="C18" s="447" t="s">
        <v>875</v>
      </c>
      <c r="D18" s="442">
        <v>3</v>
      </c>
      <c r="E18" s="442" t="s">
        <v>876</v>
      </c>
      <c r="F18" s="448" t="s">
        <v>877</v>
      </c>
      <c r="G18" s="442" t="s">
        <v>80</v>
      </c>
      <c r="H18" s="442" t="s">
        <v>342</v>
      </c>
      <c r="I18" s="442" t="s">
        <v>878</v>
      </c>
      <c r="J18" s="449" t="s">
        <v>879</v>
      </c>
      <c r="K18" s="443" t="s">
        <v>77</v>
      </c>
      <c r="L18" s="442" t="s">
        <v>39</v>
      </c>
      <c r="M18" s="450">
        <v>22000</v>
      </c>
      <c r="N18" s="450">
        <v>0</v>
      </c>
      <c r="O18" s="451">
        <v>22000</v>
      </c>
      <c r="P18" s="451">
        <v>0</v>
      </c>
      <c r="Q18" s="442" t="s">
        <v>880</v>
      </c>
      <c r="R18" s="452" t="s">
        <v>811</v>
      </c>
    </row>
    <row r="19" spans="1:18" s="63" customFormat="1" ht="334.5" customHeight="1" x14ac:dyDescent="0.25">
      <c r="A19" s="263">
        <v>13</v>
      </c>
      <c r="B19" s="263">
        <v>1</v>
      </c>
      <c r="C19" s="444" t="s">
        <v>875</v>
      </c>
      <c r="D19" s="263">
        <v>3</v>
      </c>
      <c r="E19" s="263" t="s">
        <v>881</v>
      </c>
      <c r="F19" s="265" t="s">
        <v>882</v>
      </c>
      <c r="G19" s="263" t="s">
        <v>883</v>
      </c>
      <c r="H19" s="263" t="s">
        <v>884</v>
      </c>
      <c r="I19" s="263" t="s">
        <v>885</v>
      </c>
      <c r="J19" s="265" t="s">
        <v>886</v>
      </c>
      <c r="K19" s="273" t="s">
        <v>887</v>
      </c>
      <c r="L19" s="263" t="s">
        <v>888</v>
      </c>
      <c r="M19" s="270">
        <v>153000</v>
      </c>
      <c r="N19" s="270">
        <v>160000</v>
      </c>
      <c r="O19" s="270">
        <v>153000</v>
      </c>
      <c r="P19" s="270">
        <v>160000</v>
      </c>
      <c r="Q19" s="263" t="s">
        <v>837</v>
      </c>
      <c r="R19" s="255" t="s">
        <v>811</v>
      </c>
    </row>
    <row r="20" spans="1:18" ht="362.25" x14ac:dyDescent="0.25">
      <c r="A20" s="263">
        <v>14</v>
      </c>
      <c r="B20" s="271">
        <v>3</v>
      </c>
      <c r="C20" s="271">
        <v>1.3</v>
      </c>
      <c r="D20" s="271">
        <v>13</v>
      </c>
      <c r="E20" s="255" t="s">
        <v>889</v>
      </c>
      <c r="F20" s="256" t="s">
        <v>890</v>
      </c>
      <c r="G20" s="255" t="s">
        <v>891</v>
      </c>
      <c r="H20" s="255" t="s">
        <v>892</v>
      </c>
      <c r="I20" s="255">
        <v>1</v>
      </c>
      <c r="J20" s="256" t="s">
        <v>893</v>
      </c>
      <c r="K20" s="271" t="s">
        <v>42</v>
      </c>
      <c r="L20" s="271" t="s">
        <v>42</v>
      </c>
      <c r="M20" s="445">
        <v>45000</v>
      </c>
      <c r="N20" s="445">
        <v>45000</v>
      </c>
      <c r="O20" s="445">
        <v>45000</v>
      </c>
      <c r="P20" s="445">
        <v>45000</v>
      </c>
      <c r="Q20" s="255" t="s">
        <v>837</v>
      </c>
      <c r="R20" s="255" t="s">
        <v>811</v>
      </c>
    </row>
    <row r="21" spans="1:18" ht="150" customHeight="1" x14ac:dyDescent="0.25">
      <c r="A21" s="263">
        <v>15</v>
      </c>
      <c r="B21" s="271">
        <v>1</v>
      </c>
      <c r="C21" s="271">
        <v>4</v>
      </c>
      <c r="D21" s="271">
        <v>2</v>
      </c>
      <c r="E21" s="255" t="s">
        <v>894</v>
      </c>
      <c r="F21" s="256" t="s">
        <v>895</v>
      </c>
      <c r="G21" s="255" t="s">
        <v>896</v>
      </c>
      <c r="H21" s="255" t="s">
        <v>897</v>
      </c>
      <c r="I21" s="255" t="s">
        <v>898</v>
      </c>
      <c r="J21" s="256" t="s">
        <v>899</v>
      </c>
      <c r="K21" s="271"/>
      <c r="L21" s="271" t="s">
        <v>843</v>
      </c>
      <c r="M21" s="268">
        <v>0</v>
      </c>
      <c r="N21" s="445">
        <v>200000</v>
      </c>
      <c r="O21" s="268">
        <v>0</v>
      </c>
      <c r="P21" s="445">
        <v>200000</v>
      </c>
      <c r="Q21" s="255" t="s">
        <v>864</v>
      </c>
      <c r="R21" s="255" t="s">
        <v>811</v>
      </c>
    </row>
    <row r="22" spans="1:18" ht="216.75" customHeight="1" x14ac:dyDescent="0.25">
      <c r="A22" s="263">
        <v>16</v>
      </c>
      <c r="B22" s="271">
        <v>1</v>
      </c>
      <c r="C22" s="271">
        <v>4</v>
      </c>
      <c r="D22" s="271">
        <v>2</v>
      </c>
      <c r="E22" s="255" t="s">
        <v>900</v>
      </c>
      <c r="F22" s="256" t="s">
        <v>901</v>
      </c>
      <c r="G22" s="255" t="s">
        <v>80</v>
      </c>
      <c r="H22" s="255" t="s">
        <v>902</v>
      </c>
      <c r="I22" s="255" t="s">
        <v>903</v>
      </c>
      <c r="J22" s="256" t="s">
        <v>904</v>
      </c>
      <c r="K22" s="271"/>
      <c r="L22" s="271" t="s">
        <v>843</v>
      </c>
      <c r="M22" s="268">
        <v>0</v>
      </c>
      <c r="N22" s="445">
        <v>100000</v>
      </c>
      <c r="O22" s="268">
        <v>0</v>
      </c>
      <c r="P22" s="445">
        <v>100000</v>
      </c>
      <c r="Q22" s="255" t="s">
        <v>864</v>
      </c>
      <c r="R22" s="255" t="s">
        <v>811</v>
      </c>
    </row>
    <row r="23" spans="1:18" s="261" customFormat="1" ht="165" customHeight="1" x14ac:dyDescent="0.25">
      <c r="A23" s="271">
        <v>17</v>
      </c>
      <c r="B23" s="271">
        <v>5</v>
      </c>
      <c r="C23" s="271">
        <v>1.5</v>
      </c>
      <c r="D23" s="271">
        <v>7</v>
      </c>
      <c r="E23" s="255" t="s">
        <v>905</v>
      </c>
      <c r="F23" s="453" t="s">
        <v>906</v>
      </c>
      <c r="G23" s="255" t="s">
        <v>907</v>
      </c>
      <c r="H23" s="255" t="s">
        <v>908</v>
      </c>
      <c r="I23" s="255" t="s">
        <v>909</v>
      </c>
      <c r="J23" s="453" t="s">
        <v>910</v>
      </c>
      <c r="K23" s="271" t="s">
        <v>67</v>
      </c>
      <c r="L23" s="271" t="s">
        <v>42</v>
      </c>
      <c r="M23" s="454">
        <v>3000</v>
      </c>
      <c r="N23" s="454">
        <v>27000</v>
      </c>
      <c r="O23" s="454">
        <v>3000</v>
      </c>
      <c r="P23" s="454">
        <v>27000</v>
      </c>
      <c r="Q23" s="271" t="s">
        <v>911</v>
      </c>
      <c r="R23" s="453" t="s">
        <v>811</v>
      </c>
    </row>
    <row r="24" spans="1:18" s="261" customFormat="1" ht="344.25" customHeight="1" x14ac:dyDescent="0.25">
      <c r="A24" s="255">
        <v>18</v>
      </c>
      <c r="B24" s="271">
        <v>1</v>
      </c>
      <c r="C24" s="271">
        <v>1</v>
      </c>
      <c r="D24" s="271">
        <v>6</v>
      </c>
      <c r="E24" s="271" t="s">
        <v>912</v>
      </c>
      <c r="F24" s="256" t="s">
        <v>913</v>
      </c>
      <c r="G24" s="271" t="s">
        <v>57</v>
      </c>
      <c r="H24" s="271" t="s">
        <v>64</v>
      </c>
      <c r="I24" s="271">
        <v>18</v>
      </c>
      <c r="J24" s="256" t="s">
        <v>914</v>
      </c>
      <c r="K24" s="271" t="s">
        <v>42</v>
      </c>
      <c r="L24" s="271" t="s">
        <v>34</v>
      </c>
      <c r="M24" s="445">
        <v>490000</v>
      </c>
      <c r="N24" s="445">
        <v>0</v>
      </c>
      <c r="O24" s="445">
        <v>490000</v>
      </c>
      <c r="P24" s="445">
        <v>0</v>
      </c>
      <c r="Q24" s="271" t="s">
        <v>844</v>
      </c>
      <c r="R24" s="256" t="s">
        <v>811</v>
      </c>
    </row>
    <row r="25" spans="1:18" s="261" customFormat="1" ht="241.5" x14ac:dyDescent="0.25">
      <c r="A25" s="255">
        <v>19</v>
      </c>
      <c r="B25" s="255">
        <v>3</v>
      </c>
      <c r="C25" s="255">
        <v>5</v>
      </c>
      <c r="D25" s="255">
        <v>9</v>
      </c>
      <c r="E25" s="256" t="s">
        <v>915</v>
      </c>
      <c r="F25" s="256" t="s">
        <v>916</v>
      </c>
      <c r="G25" s="255" t="s">
        <v>917</v>
      </c>
      <c r="H25" s="255" t="s">
        <v>918</v>
      </c>
      <c r="I25" s="255">
        <v>1</v>
      </c>
      <c r="J25" s="256" t="s">
        <v>919</v>
      </c>
      <c r="K25" s="255" t="s">
        <v>52</v>
      </c>
      <c r="L25" s="255" t="s">
        <v>39</v>
      </c>
      <c r="M25" s="455">
        <v>480000</v>
      </c>
      <c r="N25" s="455">
        <v>0</v>
      </c>
      <c r="O25" s="455">
        <v>480000</v>
      </c>
      <c r="P25" s="455">
        <v>0</v>
      </c>
      <c r="Q25" s="255" t="s">
        <v>920</v>
      </c>
      <c r="R25" s="256" t="s">
        <v>811</v>
      </c>
    </row>
    <row r="26" spans="1:18" s="261" customFormat="1" ht="402" customHeight="1" x14ac:dyDescent="0.25">
      <c r="A26" s="255">
        <v>20</v>
      </c>
      <c r="B26" s="255">
        <v>4</v>
      </c>
      <c r="C26" s="255">
        <v>2</v>
      </c>
      <c r="D26" s="255">
        <v>12</v>
      </c>
      <c r="E26" s="256" t="s">
        <v>921</v>
      </c>
      <c r="F26" s="456" t="s">
        <v>922</v>
      </c>
      <c r="G26" s="255" t="s">
        <v>833</v>
      </c>
      <c r="H26" s="255" t="s">
        <v>923</v>
      </c>
      <c r="I26" s="255">
        <v>20</v>
      </c>
      <c r="J26" s="256" t="s">
        <v>924</v>
      </c>
      <c r="K26" s="255" t="s">
        <v>42</v>
      </c>
      <c r="L26" s="255" t="s">
        <v>42</v>
      </c>
      <c r="M26" s="455">
        <v>150000</v>
      </c>
      <c r="N26" s="455">
        <v>150000</v>
      </c>
      <c r="O26" s="455">
        <v>150000</v>
      </c>
      <c r="P26" s="455">
        <v>150000</v>
      </c>
      <c r="Q26" s="255" t="s">
        <v>830</v>
      </c>
      <c r="R26" s="256" t="s">
        <v>811</v>
      </c>
    </row>
    <row r="27" spans="1:18" s="261" customFormat="1" ht="327.75" x14ac:dyDescent="0.25">
      <c r="A27" s="255">
        <v>21</v>
      </c>
      <c r="B27" s="255">
        <v>1</v>
      </c>
      <c r="C27" s="255">
        <v>1</v>
      </c>
      <c r="D27" s="255">
        <v>6</v>
      </c>
      <c r="E27" s="256" t="s">
        <v>925</v>
      </c>
      <c r="F27" s="456" t="s">
        <v>926</v>
      </c>
      <c r="G27" s="255" t="s">
        <v>927</v>
      </c>
      <c r="H27" s="255" t="s">
        <v>823</v>
      </c>
      <c r="I27" s="255" t="s">
        <v>928</v>
      </c>
      <c r="J27" s="256" t="s">
        <v>929</v>
      </c>
      <c r="K27" s="255" t="s">
        <v>50</v>
      </c>
      <c r="L27" s="255" t="s">
        <v>39</v>
      </c>
      <c r="M27" s="455">
        <v>151009.70000000001</v>
      </c>
      <c r="N27" s="455">
        <v>0</v>
      </c>
      <c r="O27" s="455">
        <v>151009.70000000001</v>
      </c>
      <c r="P27" s="455">
        <v>0</v>
      </c>
      <c r="Q27" s="255" t="s">
        <v>911</v>
      </c>
      <c r="R27" s="256" t="s">
        <v>811</v>
      </c>
    </row>
    <row r="28" spans="1:18" ht="224.25" customHeight="1" x14ac:dyDescent="0.25">
      <c r="A28" s="457">
        <v>22</v>
      </c>
      <c r="B28" s="457">
        <v>1</v>
      </c>
      <c r="C28" s="457" t="s">
        <v>930</v>
      </c>
      <c r="D28" s="457">
        <v>6</v>
      </c>
      <c r="E28" s="458" t="s">
        <v>931</v>
      </c>
      <c r="F28" s="459" t="s">
        <v>932</v>
      </c>
      <c r="G28" s="446" t="s">
        <v>933</v>
      </c>
      <c r="H28" s="460" t="s">
        <v>934</v>
      </c>
      <c r="I28" s="460" t="s">
        <v>935</v>
      </c>
      <c r="J28" s="459" t="s">
        <v>936</v>
      </c>
      <c r="K28" s="446" t="s">
        <v>611</v>
      </c>
      <c r="L28" s="446" t="s">
        <v>39</v>
      </c>
      <c r="M28" s="461">
        <v>250000</v>
      </c>
      <c r="N28" s="461">
        <v>0</v>
      </c>
      <c r="O28" s="461">
        <v>250000</v>
      </c>
      <c r="P28" s="461">
        <v>0</v>
      </c>
      <c r="Q28" s="460" t="s">
        <v>864</v>
      </c>
      <c r="R28" s="256" t="s">
        <v>811</v>
      </c>
    </row>
    <row r="29" spans="1:18" s="261" customFormat="1" ht="244.5" customHeight="1" x14ac:dyDescent="0.25">
      <c r="A29" s="457">
        <v>23</v>
      </c>
      <c r="B29" s="457">
        <v>2</v>
      </c>
      <c r="C29" s="457" t="s">
        <v>430</v>
      </c>
      <c r="D29" s="457">
        <v>13</v>
      </c>
      <c r="E29" s="458" t="s">
        <v>937</v>
      </c>
      <c r="F29" s="459" t="s">
        <v>938</v>
      </c>
      <c r="G29" s="460" t="s">
        <v>939</v>
      </c>
      <c r="H29" s="460" t="s">
        <v>940</v>
      </c>
      <c r="I29" s="460" t="s">
        <v>941</v>
      </c>
      <c r="J29" s="459" t="s">
        <v>942</v>
      </c>
      <c r="K29" s="446" t="s">
        <v>611</v>
      </c>
      <c r="L29" s="446" t="s">
        <v>39</v>
      </c>
      <c r="M29" s="461">
        <v>150000</v>
      </c>
      <c r="N29" s="461">
        <v>0</v>
      </c>
      <c r="O29" s="461">
        <v>150000</v>
      </c>
      <c r="P29" s="461">
        <v>0</v>
      </c>
      <c r="Q29" s="446" t="s">
        <v>837</v>
      </c>
      <c r="R29" s="256" t="s">
        <v>811</v>
      </c>
    </row>
    <row r="30" spans="1:18" s="261" customFormat="1" ht="145.5" customHeight="1" x14ac:dyDescent="0.25">
      <c r="A30" s="457">
        <v>24</v>
      </c>
      <c r="B30" s="457">
        <v>4</v>
      </c>
      <c r="C30" s="457">
        <v>1.2</v>
      </c>
      <c r="D30" s="457">
        <v>6</v>
      </c>
      <c r="E30" s="458" t="s">
        <v>943</v>
      </c>
      <c r="F30" s="459" t="s">
        <v>944</v>
      </c>
      <c r="G30" s="460" t="s">
        <v>933</v>
      </c>
      <c r="H30" s="460" t="s">
        <v>945</v>
      </c>
      <c r="I30" s="460" t="s">
        <v>946</v>
      </c>
      <c r="J30" s="459" t="s">
        <v>947</v>
      </c>
      <c r="K30" s="446" t="s">
        <v>479</v>
      </c>
      <c r="L30" s="446" t="s">
        <v>39</v>
      </c>
      <c r="M30" s="461">
        <v>40000</v>
      </c>
      <c r="N30" s="462">
        <v>0</v>
      </c>
      <c r="O30" s="461">
        <v>40000</v>
      </c>
      <c r="P30" s="461">
        <v>0</v>
      </c>
      <c r="Q30" s="446" t="s">
        <v>911</v>
      </c>
      <c r="R30" s="256" t="s">
        <v>811</v>
      </c>
    </row>
    <row r="31" spans="1:18" s="261" customFormat="1" ht="189" x14ac:dyDescent="0.25">
      <c r="A31" s="457">
        <v>25</v>
      </c>
      <c r="B31" s="457">
        <v>1</v>
      </c>
      <c r="C31" s="457">
        <v>4</v>
      </c>
      <c r="D31" s="457">
        <v>2</v>
      </c>
      <c r="E31" s="458" t="s">
        <v>948</v>
      </c>
      <c r="F31" s="459" t="s">
        <v>949</v>
      </c>
      <c r="G31" s="460" t="s">
        <v>69</v>
      </c>
      <c r="H31" s="460" t="s">
        <v>201</v>
      </c>
      <c r="I31" s="460">
        <v>1</v>
      </c>
      <c r="J31" s="459" t="s">
        <v>950</v>
      </c>
      <c r="K31" s="446" t="s">
        <v>479</v>
      </c>
      <c r="L31" s="446" t="s">
        <v>39</v>
      </c>
      <c r="M31" s="461">
        <v>50000</v>
      </c>
      <c r="N31" s="461">
        <v>0</v>
      </c>
      <c r="O31" s="461">
        <v>50000</v>
      </c>
      <c r="P31" s="461">
        <v>0</v>
      </c>
      <c r="Q31" s="460" t="s">
        <v>864</v>
      </c>
      <c r="R31" s="256" t="s">
        <v>811</v>
      </c>
    </row>
    <row r="32" spans="1:18" s="261" customFormat="1" ht="18.75" x14ac:dyDescent="0.25">
      <c r="A32" s="275"/>
      <c r="B32" s="275"/>
      <c r="C32" s="275"/>
      <c r="D32" s="275"/>
      <c r="E32" s="276"/>
      <c r="F32" s="277"/>
      <c r="G32" s="278"/>
      <c r="H32" s="279"/>
      <c r="I32" s="279"/>
      <c r="J32" s="277"/>
      <c r="K32" s="280"/>
      <c r="L32" s="281"/>
      <c r="M32" s="282"/>
      <c r="N32" s="282"/>
      <c r="O32" s="283"/>
      <c r="P32" s="284"/>
      <c r="Q32" s="278"/>
      <c r="R32" s="285"/>
    </row>
    <row r="33" spans="13:17" x14ac:dyDescent="0.25">
      <c r="M33" s="759"/>
      <c r="N33" s="637" t="s">
        <v>36</v>
      </c>
      <c r="O33" s="637"/>
      <c r="P33" s="637"/>
    </row>
    <row r="34" spans="13:17" x14ac:dyDescent="0.25">
      <c r="M34" s="760"/>
      <c r="N34" s="637" t="s">
        <v>37</v>
      </c>
      <c r="O34" s="637" t="s">
        <v>38</v>
      </c>
      <c r="P34" s="637"/>
    </row>
    <row r="35" spans="13:17" x14ac:dyDescent="0.25">
      <c r="M35" s="761"/>
      <c r="N35" s="637"/>
      <c r="O35" s="250">
        <v>2020</v>
      </c>
      <c r="P35" s="250">
        <v>2021</v>
      </c>
    </row>
    <row r="36" spans="13:17" x14ac:dyDescent="0.25">
      <c r="M36" s="397" t="s">
        <v>2002</v>
      </c>
      <c r="N36" s="140">
        <v>25</v>
      </c>
      <c r="O36" s="254">
        <f>O8+O9+O10+O11+O12+O13+O14+O15+O16+O17+O18+O19+O20+O21+O22+O23+O24+O25+O26+O27+O28+O29+O30+O31</f>
        <v>5140319.7</v>
      </c>
      <c r="P36" s="243">
        <f>P7+P8+P9+P10+P11+P12+P13+P14+P15+P16+P17+P18+P19+P20+P21+P22+P23+P24+P25+P26+P27+P28+P29+P30+P31</f>
        <v>5615000</v>
      </c>
      <c r="Q36" s="291"/>
    </row>
  </sheetData>
  <mergeCells count="18">
    <mergeCell ref="F4:F5"/>
    <mergeCell ref="A4:A5"/>
    <mergeCell ref="B4:B5"/>
    <mergeCell ref="C4:C5"/>
    <mergeCell ref="D4:D5"/>
    <mergeCell ref="E4:E5"/>
    <mergeCell ref="R4:R5"/>
    <mergeCell ref="G4:G5"/>
    <mergeCell ref="H4:I4"/>
    <mergeCell ref="J4:J5"/>
    <mergeCell ref="K4:L4"/>
    <mergeCell ref="M4:N4"/>
    <mergeCell ref="O4:P4"/>
    <mergeCell ref="M33:M35"/>
    <mergeCell ref="N33:P33"/>
    <mergeCell ref="N34:N35"/>
    <mergeCell ref="O34:P34"/>
    <mergeCell ref="Q4:Q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T100"/>
  <sheetViews>
    <sheetView zoomScale="80" zoomScaleNormal="80" workbookViewId="0">
      <selection activeCell="H15" sqref="H15"/>
    </sheetView>
  </sheetViews>
  <sheetFormatPr defaultColWidth="8.85546875" defaultRowHeight="15" x14ac:dyDescent="0.25"/>
  <cols>
    <col min="1" max="4" width="8.85546875" style="1"/>
    <col min="5" max="5" width="15.42578125" style="1" customWidth="1"/>
    <col min="6" max="6" width="56" style="1" customWidth="1"/>
    <col min="7" max="7" width="14.42578125" style="1" customWidth="1"/>
    <col min="8" max="8" width="16.5703125" style="1" customWidth="1"/>
    <col min="9" max="9" width="13.28515625" style="1" customWidth="1"/>
    <col min="10" max="10" width="24.42578125" style="1" customWidth="1"/>
    <col min="11" max="11" width="13.85546875" style="1" customWidth="1"/>
    <col min="12" max="12" width="14.28515625" style="1" customWidth="1"/>
    <col min="13" max="13" width="14.140625" style="1" customWidth="1"/>
    <col min="14" max="14" width="13.28515625" style="1" customWidth="1"/>
    <col min="15" max="15" width="15.7109375" style="1" customWidth="1"/>
    <col min="16" max="16" width="16.5703125" style="1" customWidth="1"/>
    <col min="17" max="17" width="16.28515625" style="1" customWidth="1"/>
    <col min="18" max="18" width="15.7109375" style="1" customWidth="1"/>
    <col min="19" max="16384" width="8.85546875" style="1"/>
  </cols>
  <sheetData>
    <row r="2" spans="1:18" x14ac:dyDescent="0.25">
      <c r="A2" s="9" t="s">
        <v>2034</v>
      </c>
      <c r="B2" s="9"/>
      <c r="C2" s="9"/>
      <c r="D2" s="9"/>
      <c r="E2" s="9"/>
      <c r="F2" s="9"/>
      <c r="G2" s="9"/>
    </row>
    <row r="3" spans="1:18" x14ac:dyDescent="0.25">
      <c r="A3" s="9"/>
      <c r="B3" s="9"/>
      <c r="C3" s="9"/>
      <c r="D3" s="9"/>
      <c r="E3" s="9"/>
      <c r="F3" s="9"/>
      <c r="G3" s="9"/>
    </row>
    <row r="4" spans="1:18" ht="61.5" customHeight="1" x14ac:dyDescent="0.25">
      <c r="A4" s="771" t="s">
        <v>0</v>
      </c>
      <c r="B4" s="773" t="s">
        <v>1</v>
      </c>
      <c r="C4" s="773" t="s">
        <v>2</v>
      </c>
      <c r="D4" s="773" t="s">
        <v>3</v>
      </c>
      <c r="E4" s="176" t="s">
        <v>4</v>
      </c>
      <c r="F4" s="773" t="s">
        <v>5</v>
      </c>
      <c r="G4" s="773" t="s">
        <v>6</v>
      </c>
      <c r="H4" s="767" t="s">
        <v>7</v>
      </c>
      <c r="I4" s="768"/>
      <c r="J4" s="176" t="s">
        <v>8</v>
      </c>
      <c r="K4" s="767" t="s">
        <v>9</v>
      </c>
      <c r="L4" s="768"/>
      <c r="M4" s="769" t="s">
        <v>10</v>
      </c>
      <c r="N4" s="770"/>
      <c r="O4" s="769" t="s">
        <v>11</v>
      </c>
      <c r="P4" s="770"/>
      <c r="Q4" s="176" t="s">
        <v>12</v>
      </c>
      <c r="R4" s="177" t="s">
        <v>13</v>
      </c>
    </row>
    <row r="5" spans="1:18" x14ac:dyDescent="0.25">
      <c r="A5" s="772"/>
      <c r="B5" s="774"/>
      <c r="C5" s="774"/>
      <c r="D5" s="774"/>
      <c r="E5" s="178"/>
      <c r="F5" s="774"/>
      <c r="G5" s="774"/>
      <c r="H5" s="178" t="s">
        <v>14</v>
      </c>
      <c r="I5" s="178" t="s">
        <v>15</v>
      </c>
      <c r="J5" s="178"/>
      <c r="K5" s="179">
        <v>2020</v>
      </c>
      <c r="L5" s="179">
        <v>2021</v>
      </c>
      <c r="M5" s="180">
        <v>2020</v>
      </c>
      <c r="N5" s="180">
        <v>2021</v>
      </c>
      <c r="O5" s="180">
        <v>2020</v>
      </c>
      <c r="P5" s="180">
        <v>2021</v>
      </c>
      <c r="Q5" s="178"/>
      <c r="R5" s="181"/>
    </row>
    <row r="6" spans="1:18" x14ac:dyDescent="0.25">
      <c r="A6" s="182" t="s">
        <v>16</v>
      </c>
      <c r="B6" s="178" t="s">
        <v>17</v>
      </c>
      <c r="C6" s="178" t="s">
        <v>18</v>
      </c>
      <c r="D6" s="178" t="s">
        <v>19</v>
      </c>
      <c r="E6" s="182" t="s">
        <v>20</v>
      </c>
      <c r="F6" s="182" t="s">
        <v>21</v>
      </c>
      <c r="G6" s="182" t="s">
        <v>22</v>
      </c>
      <c r="H6" s="178" t="s">
        <v>23</v>
      </c>
      <c r="I6" s="178" t="s">
        <v>24</v>
      </c>
      <c r="J6" s="182" t="s">
        <v>25</v>
      </c>
      <c r="K6" s="179" t="s">
        <v>26</v>
      </c>
      <c r="L6" s="179" t="s">
        <v>27</v>
      </c>
      <c r="M6" s="183" t="s">
        <v>28</v>
      </c>
      <c r="N6" s="183" t="s">
        <v>29</v>
      </c>
      <c r="O6" s="183" t="s">
        <v>30</v>
      </c>
      <c r="P6" s="183" t="s">
        <v>31</v>
      </c>
      <c r="Q6" s="182" t="s">
        <v>32</v>
      </c>
      <c r="R6" s="178" t="s">
        <v>33</v>
      </c>
    </row>
    <row r="7" spans="1:18" x14ac:dyDescent="0.25">
      <c r="A7" s="680">
        <v>1</v>
      </c>
      <c r="B7" s="680">
        <v>3.6</v>
      </c>
      <c r="C7" s="663" t="s">
        <v>430</v>
      </c>
      <c r="D7" s="680">
        <v>13</v>
      </c>
      <c r="E7" s="680" t="s">
        <v>568</v>
      </c>
      <c r="F7" s="680" t="s">
        <v>569</v>
      </c>
      <c r="G7" s="680" t="s">
        <v>570</v>
      </c>
      <c r="H7" s="675" t="s">
        <v>571</v>
      </c>
      <c r="I7" s="675">
        <v>1</v>
      </c>
      <c r="J7" s="680" t="s">
        <v>572</v>
      </c>
      <c r="K7" s="680" t="s">
        <v>52</v>
      </c>
      <c r="L7" s="680"/>
      <c r="M7" s="776">
        <v>100000</v>
      </c>
      <c r="N7" s="776"/>
      <c r="O7" s="776">
        <v>100000</v>
      </c>
      <c r="P7" s="776"/>
      <c r="Q7" s="680" t="s">
        <v>573</v>
      </c>
      <c r="R7" s="680" t="s">
        <v>574</v>
      </c>
    </row>
    <row r="8" spans="1:18" x14ac:dyDescent="0.25">
      <c r="A8" s="680"/>
      <c r="B8" s="680"/>
      <c r="C8" s="663"/>
      <c r="D8" s="680"/>
      <c r="E8" s="680"/>
      <c r="F8" s="680"/>
      <c r="G8" s="680"/>
      <c r="H8" s="775"/>
      <c r="I8" s="775"/>
      <c r="J8" s="680"/>
      <c r="K8" s="680"/>
      <c r="L8" s="680"/>
      <c r="M8" s="776"/>
      <c r="N8" s="776"/>
      <c r="O8" s="776"/>
      <c r="P8" s="776"/>
      <c r="Q8" s="680"/>
      <c r="R8" s="680"/>
    </row>
    <row r="9" spans="1:18" ht="156.75" customHeight="1" x14ac:dyDescent="0.25">
      <c r="A9" s="680"/>
      <c r="B9" s="680"/>
      <c r="C9" s="663"/>
      <c r="D9" s="680"/>
      <c r="E9" s="680"/>
      <c r="F9" s="680"/>
      <c r="G9" s="680"/>
      <c r="H9" s="676"/>
      <c r="I9" s="676"/>
      <c r="J9" s="680"/>
      <c r="K9" s="680"/>
      <c r="L9" s="680"/>
      <c r="M9" s="776"/>
      <c r="N9" s="776"/>
      <c r="O9" s="776"/>
      <c r="P9" s="776"/>
      <c r="Q9" s="680"/>
      <c r="R9" s="680"/>
    </row>
    <row r="10" spans="1:18" s="225" customFormat="1" ht="42" customHeight="1" x14ac:dyDescent="0.25">
      <c r="A10" s="682">
        <v>2</v>
      </c>
      <c r="B10" s="682">
        <v>1</v>
      </c>
      <c r="C10" s="682">
        <v>1</v>
      </c>
      <c r="D10" s="667">
        <v>6</v>
      </c>
      <c r="E10" s="667" t="s">
        <v>655</v>
      </c>
      <c r="F10" s="667" t="s">
        <v>656</v>
      </c>
      <c r="G10" s="399" t="s">
        <v>51</v>
      </c>
      <c r="H10" s="399" t="s">
        <v>45</v>
      </c>
      <c r="I10" s="402">
        <v>35</v>
      </c>
      <c r="J10" s="667" t="s">
        <v>657</v>
      </c>
      <c r="K10" s="667"/>
      <c r="L10" s="667" t="s">
        <v>34</v>
      </c>
      <c r="M10" s="668">
        <v>60000</v>
      </c>
      <c r="N10" s="668">
        <v>340000</v>
      </c>
      <c r="O10" s="668">
        <v>60000</v>
      </c>
      <c r="P10" s="668">
        <v>340000</v>
      </c>
      <c r="Q10" s="667" t="s">
        <v>658</v>
      </c>
      <c r="R10" s="777" t="s">
        <v>802</v>
      </c>
    </row>
    <row r="11" spans="1:18" s="225" customFormat="1" ht="44.25" customHeight="1" x14ac:dyDescent="0.25">
      <c r="A11" s="682"/>
      <c r="B11" s="682"/>
      <c r="C11" s="682"/>
      <c r="D11" s="667"/>
      <c r="E11" s="667"/>
      <c r="F11" s="667"/>
      <c r="G11" s="667" t="s">
        <v>659</v>
      </c>
      <c r="H11" s="399" t="s">
        <v>660</v>
      </c>
      <c r="I11" s="402">
        <v>3</v>
      </c>
      <c r="J11" s="667"/>
      <c r="K11" s="667"/>
      <c r="L11" s="667"/>
      <c r="M11" s="668"/>
      <c r="N11" s="668"/>
      <c r="O11" s="668"/>
      <c r="P11" s="668"/>
      <c r="Q11" s="667"/>
      <c r="R11" s="777"/>
    </row>
    <row r="12" spans="1:18" s="225" customFormat="1" ht="24.75" customHeight="1" x14ac:dyDescent="0.25">
      <c r="A12" s="682"/>
      <c r="B12" s="682"/>
      <c r="C12" s="682"/>
      <c r="D12" s="667"/>
      <c r="E12" s="667"/>
      <c r="F12" s="667"/>
      <c r="G12" s="667"/>
      <c r="H12" s="399" t="s">
        <v>661</v>
      </c>
      <c r="I12" s="402">
        <v>1500</v>
      </c>
      <c r="J12" s="667"/>
      <c r="K12" s="667"/>
      <c r="L12" s="667"/>
      <c r="M12" s="668"/>
      <c r="N12" s="668"/>
      <c r="O12" s="668"/>
      <c r="P12" s="668"/>
      <c r="Q12" s="667"/>
      <c r="R12" s="777"/>
    </row>
    <row r="13" spans="1:18" s="225" customFormat="1" x14ac:dyDescent="0.25">
      <c r="A13" s="682"/>
      <c r="B13" s="682"/>
      <c r="C13" s="682"/>
      <c r="D13" s="667"/>
      <c r="E13" s="667"/>
      <c r="F13" s="667"/>
      <c r="G13" s="667" t="s">
        <v>595</v>
      </c>
      <c r="H13" s="399" t="s">
        <v>64</v>
      </c>
      <c r="I13" s="402">
        <v>3</v>
      </c>
      <c r="J13" s="667"/>
      <c r="K13" s="667"/>
      <c r="L13" s="667"/>
      <c r="M13" s="668"/>
      <c r="N13" s="668"/>
      <c r="O13" s="668"/>
      <c r="P13" s="668"/>
      <c r="Q13" s="667"/>
      <c r="R13" s="777"/>
    </row>
    <row r="14" spans="1:18" s="225" customFormat="1" ht="30" x14ac:dyDescent="0.25">
      <c r="A14" s="683"/>
      <c r="B14" s="683"/>
      <c r="C14" s="683"/>
      <c r="D14" s="683"/>
      <c r="E14" s="683"/>
      <c r="F14" s="683"/>
      <c r="G14" s="683"/>
      <c r="H14" s="399" t="s">
        <v>45</v>
      </c>
      <c r="I14" s="402">
        <v>90</v>
      </c>
      <c r="J14" s="683"/>
      <c r="K14" s="683"/>
      <c r="L14" s="683"/>
      <c r="M14" s="683"/>
      <c r="N14" s="683"/>
      <c r="O14" s="683"/>
      <c r="P14" s="683"/>
      <c r="Q14" s="683"/>
      <c r="R14" s="683"/>
    </row>
    <row r="15" spans="1:18" ht="86.25" customHeight="1" x14ac:dyDescent="0.25">
      <c r="A15" s="682">
        <v>3</v>
      </c>
      <c r="B15" s="682">
        <v>6</v>
      </c>
      <c r="C15" s="682">
        <v>2</v>
      </c>
      <c r="D15" s="667">
        <v>12</v>
      </c>
      <c r="E15" s="667" t="s">
        <v>662</v>
      </c>
      <c r="F15" s="667" t="s">
        <v>663</v>
      </c>
      <c r="G15" s="399" t="s">
        <v>664</v>
      </c>
      <c r="H15" s="399" t="s">
        <v>45</v>
      </c>
      <c r="I15" s="402">
        <v>250</v>
      </c>
      <c r="J15" s="667" t="s">
        <v>665</v>
      </c>
      <c r="K15" s="667" t="s">
        <v>52</v>
      </c>
      <c r="L15" s="667" t="s">
        <v>52</v>
      </c>
      <c r="M15" s="720">
        <v>40000</v>
      </c>
      <c r="N15" s="668">
        <v>160000</v>
      </c>
      <c r="O15" s="720">
        <v>40000</v>
      </c>
      <c r="P15" s="720">
        <v>160000</v>
      </c>
      <c r="Q15" s="667" t="s">
        <v>658</v>
      </c>
      <c r="R15" s="667" t="s">
        <v>802</v>
      </c>
    </row>
    <row r="16" spans="1:18" ht="99.75" customHeight="1" x14ac:dyDescent="0.25">
      <c r="A16" s="682"/>
      <c r="B16" s="682"/>
      <c r="C16" s="682"/>
      <c r="D16" s="667"/>
      <c r="E16" s="667"/>
      <c r="F16" s="682"/>
      <c r="G16" s="399" t="s">
        <v>666</v>
      </c>
      <c r="H16" s="399" t="s">
        <v>667</v>
      </c>
      <c r="I16" s="402">
        <v>2</v>
      </c>
      <c r="J16" s="682"/>
      <c r="K16" s="667"/>
      <c r="L16" s="667"/>
      <c r="M16" s="720"/>
      <c r="N16" s="668"/>
      <c r="O16" s="720"/>
      <c r="P16" s="720"/>
      <c r="Q16" s="667"/>
      <c r="R16" s="667"/>
    </row>
    <row r="17" spans="1:20" ht="150.75" customHeight="1" x14ac:dyDescent="0.25">
      <c r="A17" s="682"/>
      <c r="B17" s="682"/>
      <c r="C17" s="682"/>
      <c r="D17" s="667"/>
      <c r="E17" s="667"/>
      <c r="F17" s="682"/>
      <c r="G17" s="399" t="s">
        <v>668</v>
      </c>
      <c r="H17" s="53" t="s">
        <v>669</v>
      </c>
      <c r="I17" s="53" t="s">
        <v>47</v>
      </c>
      <c r="J17" s="682"/>
      <c r="K17" s="667"/>
      <c r="L17" s="667"/>
      <c r="M17" s="720"/>
      <c r="N17" s="668"/>
      <c r="O17" s="720"/>
      <c r="P17" s="720"/>
      <c r="Q17" s="667"/>
      <c r="R17" s="667"/>
      <c r="S17" s="2"/>
    </row>
    <row r="18" spans="1:20" s="225" customFormat="1" ht="76.5" customHeight="1" x14ac:dyDescent="0.25">
      <c r="A18" s="682">
        <v>4</v>
      </c>
      <c r="B18" s="667" t="s">
        <v>670</v>
      </c>
      <c r="C18" s="682">
        <v>2</v>
      </c>
      <c r="D18" s="682">
        <v>12</v>
      </c>
      <c r="E18" s="667" t="s">
        <v>671</v>
      </c>
      <c r="F18" s="667" t="s">
        <v>672</v>
      </c>
      <c r="G18" s="399" t="s">
        <v>673</v>
      </c>
      <c r="H18" s="399" t="s">
        <v>674</v>
      </c>
      <c r="I18" s="399" t="s">
        <v>675</v>
      </c>
      <c r="J18" s="667" t="s">
        <v>676</v>
      </c>
      <c r="K18" s="682" t="s">
        <v>42</v>
      </c>
      <c r="L18" s="682" t="s">
        <v>113</v>
      </c>
      <c r="M18" s="720">
        <v>50000</v>
      </c>
      <c r="N18" s="720">
        <v>170000</v>
      </c>
      <c r="O18" s="720">
        <v>50000</v>
      </c>
      <c r="P18" s="720">
        <v>170000</v>
      </c>
      <c r="Q18" s="667" t="s">
        <v>658</v>
      </c>
      <c r="R18" s="667" t="s">
        <v>802</v>
      </c>
      <c r="S18" s="226"/>
      <c r="T18" s="226"/>
    </row>
    <row r="19" spans="1:20" s="225" customFormat="1" ht="66" customHeight="1" x14ac:dyDescent="0.25">
      <c r="A19" s="682"/>
      <c r="B19" s="667"/>
      <c r="C19" s="682"/>
      <c r="D19" s="682"/>
      <c r="E19" s="667"/>
      <c r="F19" s="667"/>
      <c r="G19" s="399" t="s">
        <v>677</v>
      </c>
      <c r="H19" s="399" t="s">
        <v>45</v>
      </c>
      <c r="I19" s="399" t="s">
        <v>678</v>
      </c>
      <c r="J19" s="667"/>
      <c r="K19" s="682"/>
      <c r="L19" s="682"/>
      <c r="M19" s="720"/>
      <c r="N19" s="720"/>
      <c r="O19" s="720"/>
      <c r="P19" s="720"/>
      <c r="Q19" s="667"/>
      <c r="R19" s="667"/>
      <c r="S19" s="226"/>
      <c r="T19" s="226"/>
    </row>
    <row r="20" spans="1:20" ht="137.25" customHeight="1" x14ac:dyDescent="0.25">
      <c r="A20" s="682">
        <v>5</v>
      </c>
      <c r="B20" s="682">
        <v>1</v>
      </c>
      <c r="C20" s="682">
        <v>1</v>
      </c>
      <c r="D20" s="667">
        <v>6</v>
      </c>
      <c r="E20" s="667" t="s">
        <v>679</v>
      </c>
      <c r="F20" s="667" t="s">
        <v>680</v>
      </c>
      <c r="G20" s="667" t="s">
        <v>681</v>
      </c>
      <c r="H20" s="399">
        <v>2</v>
      </c>
      <c r="I20" s="399" t="s">
        <v>682</v>
      </c>
      <c r="J20" s="667" t="s">
        <v>683</v>
      </c>
      <c r="K20" s="667" t="s">
        <v>43</v>
      </c>
      <c r="L20" s="667" t="s">
        <v>43</v>
      </c>
      <c r="M20" s="668">
        <v>25000</v>
      </c>
      <c r="N20" s="668">
        <v>25000</v>
      </c>
      <c r="O20" s="668">
        <v>25000</v>
      </c>
      <c r="P20" s="668">
        <v>25000</v>
      </c>
      <c r="Q20" s="667" t="s">
        <v>798</v>
      </c>
      <c r="R20" s="777" t="s">
        <v>801</v>
      </c>
    </row>
    <row r="21" spans="1:20" ht="76.5" customHeight="1" x14ac:dyDescent="0.25">
      <c r="A21" s="682"/>
      <c r="B21" s="682"/>
      <c r="C21" s="682"/>
      <c r="D21" s="667"/>
      <c r="E21" s="667"/>
      <c r="F21" s="667"/>
      <c r="G21" s="667"/>
      <c r="H21" s="667">
        <v>50</v>
      </c>
      <c r="I21" s="667" t="s">
        <v>45</v>
      </c>
      <c r="J21" s="667"/>
      <c r="K21" s="667"/>
      <c r="L21" s="667"/>
      <c r="M21" s="668"/>
      <c r="N21" s="668"/>
      <c r="O21" s="668"/>
      <c r="P21" s="668"/>
      <c r="Q21" s="667"/>
      <c r="R21" s="777"/>
    </row>
    <row r="22" spans="1:20" ht="66" customHeight="1" x14ac:dyDescent="0.25">
      <c r="A22" s="682"/>
      <c r="B22" s="682"/>
      <c r="C22" s="682"/>
      <c r="D22" s="667"/>
      <c r="E22" s="667"/>
      <c r="F22" s="667"/>
      <c r="G22" s="667"/>
      <c r="H22" s="667"/>
      <c r="I22" s="667"/>
      <c r="J22" s="667"/>
      <c r="K22" s="667"/>
      <c r="L22" s="667"/>
      <c r="M22" s="668"/>
      <c r="N22" s="668"/>
      <c r="O22" s="668"/>
      <c r="P22" s="668"/>
      <c r="Q22" s="667"/>
      <c r="R22" s="777"/>
    </row>
    <row r="23" spans="1:20" ht="87" customHeight="1" x14ac:dyDescent="0.35">
      <c r="A23" s="682"/>
      <c r="B23" s="682"/>
      <c r="C23" s="682"/>
      <c r="D23" s="667"/>
      <c r="E23" s="667"/>
      <c r="F23" s="667"/>
      <c r="G23" s="667"/>
      <c r="H23" s="667"/>
      <c r="I23" s="667"/>
      <c r="J23" s="667"/>
      <c r="K23" s="667"/>
      <c r="L23" s="667"/>
      <c r="M23" s="668"/>
      <c r="N23" s="668"/>
      <c r="O23" s="668"/>
      <c r="P23" s="668"/>
      <c r="Q23" s="667"/>
      <c r="R23" s="777"/>
      <c r="S23" s="227"/>
    </row>
    <row r="24" spans="1:20" ht="79.5" customHeight="1" x14ac:dyDescent="0.25">
      <c r="A24" s="682"/>
      <c r="B24" s="682"/>
      <c r="C24" s="682"/>
      <c r="D24" s="667"/>
      <c r="E24" s="667"/>
      <c r="F24" s="667"/>
      <c r="G24" s="667"/>
      <c r="H24" s="667"/>
      <c r="I24" s="667"/>
      <c r="J24" s="667"/>
      <c r="K24" s="667"/>
      <c r="L24" s="667"/>
      <c r="M24" s="668"/>
      <c r="N24" s="668"/>
      <c r="O24" s="668"/>
      <c r="P24" s="668"/>
      <c r="Q24" s="667"/>
      <c r="R24" s="777"/>
    </row>
    <row r="25" spans="1:20" ht="45.75" customHeight="1" x14ac:dyDescent="0.25">
      <c r="A25" s="682"/>
      <c r="B25" s="682"/>
      <c r="C25" s="682"/>
      <c r="D25" s="667"/>
      <c r="E25" s="667"/>
      <c r="F25" s="667"/>
      <c r="G25" s="667"/>
      <c r="H25" s="667"/>
      <c r="I25" s="667"/>
      <c r="J25" s="667"/>
      <c r="K25" s="667"/>
      <c r="L25" s="667"/>
      <c r="M25" s="668"/>
      <c r="N25" s="668"/>
      <c r="O25" s="668"/>
      <c r="P25" s="668"/>
      <c r="Q25" s="667"/>
      <c r="R25" s="777"/>
      <c r="S25" s="228"/>
      <c r="T25" s="228"/>
    </row>
    <row r="26" spans="1:20" ht="87.75" customHeight="1" x14ac:dyDescent="0.25">
      <c r="A26" s="682">
        <v>6</v>
      </c>
      <c r="B26" s="682">
        <v>6</v>
      </c>
      <c r="C26" s="682">
        <v>1</v>
      </c>
      <c r="D26" s="667">
        <v>6</v>
      </c>
      <c r="E26" s="667" t="s">
        <v>684</v>
      </c>
      <c r="F26" s="667" t="s">
        <v>685</v>
      </c>
      <c r="G26" s="399" t="s">
        <v>686</v>
      </c>
      <c r="H26" s="399" t="s">
        <v>687</v>
      </c>
      <c r="I26" s="402">
        <v>1</v>
      </c>
      <c r="J26" s="667" t="s">
        <v>688</v>
      </c>
      <c r="K26" s="667" t="s">
        <v>52</v>
      </c>
      <c r="L26" s="667" t="s">
        <v>34</v>
      </c>
      <c r="M26" s="668">
        <v>105000</v>
      </c>
      <c r="N26" s="668">
        <v>270000</v>
      </c>
      <c r="O26" s="668">
        <v>105000</v>
      </c>
      <c r="P26" s="668">
        <v>270000</v>
      </c>
      <c r="Q26" s="667" t="s">
        <v>709</v>
      </c>
      <c r="R26" s="777" t="s">
        <v>803</v>
      </c>
    </row>
    <row r="27" spans="1:20" ht="41.25" customHeight="1" x14ac:dyDescent="0.25">
      <c r="A27" s="682"/>
      <c r="B27" s="682"/>
      <c r="C27" s="682"/>
      <c r="D27" s="667"/>
      <c r="E27" s="667"/>
      <c r="F27" s="667"/>
      <c r="G27" s="667" t="s">
        <v>51</v>
      </c>
      <c r="H27" s="399" t="s">
        <v>58</v>
      </c>
      <c r="I27" s="402">
        <v>1</v>
      </c>
      <c r="J27" s="667"/>
      <c r="K27" s="667"/>
      <c r="L27" s="667"/>
      <c r="M27" s="668"/>
      <c r="N27" s="668"/>
      <c r="O27" s="668"/>
      <c r="P27" s="668"/>
      <c r="Q27" s="667"/>
      <c r="R27" s="777"/>
    </row>
    <row r="28" spans="1:20" ht="43.5" customHeight="1" x14ac:dyDescent="0.25">
      <c r="A28" s="682"/>
      <c r="B28" s="682"/>
      <c r="C28" s="682"/>
      <c r="D28" s="667"/>
      <c r="E28" s="667"/>
      <c r="F28" s="667"/>
      <c r="G28" s="667"/>
      <c r="H28" s="399" t="s">
        <v>45</v>
      </c>
      <c r="I28" s="402">
        <v>40</v>
      </c>
      <c r="J28" s="667"/>
      <c r="K28" s="667"/>
      <c r="L28" s="667"/>
      <c r="M28" s="668"/>
      <c r="N28" s="668"/>
      <c r="O28" s="668"/>
      <c r="P28" s="668"/>
      <c r="Q28" s="667"/>
      <c r="R28" s="777"/>
    </row>
    <row r="29" spans="1:20" ht="33.75" customHeight="1" x14ac:dyDescent="0.25">
      <c r="A29" s="682"/>
      <c r="B29" s="682"/>
      <c r="C29" s="682"/>
      <c r="D29" s="667"/>
      <c r="E29" s="667"/>
      <c r="F29" s="667"/>
      <c r="G29" s="667" t="s">
        <v>44</v>
      </c>
      <c r="H29" s="399" t="s">
        <v>62</v>
      </c>
      <c r="I29" s="402">
        <v>1</v>
      </c>
      <c r="J29" s="667"/>
      <c r="K29" s="667"/>
      <c r="L29" s="667"/>
      <c r="M29" s="668"/>
      <c r="N29" s="668"/>
      <c r="O29" s="668"/>
      <c r="P29" s="668"/>
      <c r="Q29" s="667"/>
      <c r="R29" s="777"/>
    </row>
    <row r="30" spans="1:20" ht="30" x14ac:dyDescent="0.25">
      <c r="A30" s="682"/>
      <c r="B30" s="682"/>
      <c r="C30" s="682"/>
      <c r="D30" s="667"/>
      <c r="E30" s="667"/>
      <c r="F30" s="667"/>
      <c r="G30" s="667"/>
      <c r="H30" s="399" t="s">
        <v>45</v>
      </c>
      <c r="I30" s="402">
        <v>80</v>
      </c>
      <c r="J30" s="667"/>
      <c r="K30" s="667"/>
      <c r="L30" s="667"/>
      <c r="M30" s="668"/>
      <c r="N30" s="668"/>
      <c r="O30" s="668"/>
      <c r="P30" s="668"/>
      <c r="Q30" s="667"/>
      <c r="R30" s="777"/>
    </row>
    <row r="31" spans="1:20" ht="35.25" customHeight="1" x14ac:dyDescent="0.25">
      <c r="A31" s="682"/>
      <c r="B31" s="682"/>
      <c r="C31" s="682"/>
      <c r="D31" s="667"/>
      <c r="E31" s="667"/>
      <c r="F31" s="667"/>
      <c r="G31" s="667" t="s">
        <v>689</v>
      </c>
      <c r="H31" s="399" t="s">
        <v>64</v>
      </c>
      <c r="I31" s="402">
        <v>3</v>
      </c>
      <c r="J31" s="667"/>
      <c r="K31" s="667"/>
      <c r="L31" s="667"/>
      <c r="M31" s="668"/>
      <c r="N31" s="668"/>
      <c r="O31" s="668"/>
      <c r="P31" s="668"/>
      <c r="Q31" s="667"/>
      <c r="R31" s="777"/>
    </row>
    <row r="32" spans="1:20" ht="60" x14ac:dyDescent="0.25">
      <c r="A32" s="682"/>
      <c r="B32" s="682"/>
      <c r="C32" s="682"/>
      <c r="D32" s="667"/>
      <c r="E32" s="667"/>
      <c r="F32" s="667"/>
      <c r="G32" s="667"/>
      <c r="H32" s="399" t="s">
        <v>690</v>
      </c>
      <c r="I32" s="402">
        <v>100</v>
      </c>
      <c r="J32" s="667"/>
      <c r="K32" s="667"/>
      <c r="L32" s="667"/>
      <c r="M32" s="668"/>
      <c r="N32" s="668"/>
      <c r="O32" s="668"/>
      <c r="P32" s="668"/>
      <c r="Q32" s="667"/>
      <c r="R32" s="777"/>
    </row>
    <row r="33" spans="1:18" ht="168.75" customHeight="1" x14ac:dyDescent="0.25">
      <c r="A33" s="682">
        <v>7</v>
      </c>
      <c r="B33" s="682">
        <v>1</v>
      </c>
      <c r="C33" s="682">
        <v>1</v>
      </c>
      <c r="D33" s="667">
        <v>6</v>
      </c>
      <c r="E33" s="667" t="s">
        <v>691</v>
      </c>
      <c r="F33" s="667" t="s">
        <v>692</v>
      </c>
      <c r="G33" s="667" t="s">
        <v>693</v>
      </c>
      <c r="H33" s="399" t="s">
        <v>62</v>
      </c>
      <c r="I33" s="399">
        <v>1</v>
      </c>
      <c r="J33" s="667" t="s">
        <v>694</v>
      </c>
      <c r="K33" s="667" t="s">
        <v>42</v>
      </c>
      <c r="L33" s="667"/>
      <c r="M33" s="668">
        <v>260000</v>
      </c>
      <c r="N33" s="668"/>
      <c r="O33" s="668">
        <v>260000</v>
      </c>
      <c r="P33" s="668"/>
      <c r="Q33" s="667" t="s">
        <v>709</v>
      </c>
      <c r="R33" s="777" t="s">
        <v>803</v>
      </c>
    </row>
    <row r="34" spans="1:18" ht="258.75" customHeight="1" x14ac:dyDescent="0.25">
      <c r="A34" s="682"/>
      <c r="B34" s="682"/>
      <c r="C34" s="682"/>
      <c r="D34" s="667"/>
      <c r="E34" s="667"/>
      <c r="F34" s="667"/>
      <c r="G34" s="667"/>
      <c r="H34" s="399" t="s">
        <v>45</v>
      </c>
      <c r="I34" s="399">
        <v>300</v>
      </c>
      <c r="J34" s="667"/>
      <c r="K34" s="667"/>
      <c r="L34" s="667"/>
      <c r="M34" s="668"/>
      <c r="N34" s="668"/>
      <c r="O34" s="668"/>
      <c r="P34" s="668"/>
      <c r="Q34" s="667"/>
      <c r="R34" s="777"/>
    </row>
    <row r="35" spans="1:18" ht="117" customHeight="1" x14ac:dyDescent="0.25">
      <c r="A35" s="682">
        <v>8</v>
      </c>
      <c r="B35" s="682">
        <v>6</v>
      </c>
      <c r="C35" s="667">
        <v>1</v>
      </c>
      <c r="D35" s="682">
        <v>6</v>
      </c>
      <c r="E35" s="667" t="s">
        <v>695</v>
      </c>
      <c r="F35" s="667" t="s">
        <v>2035</v>
      </c>
      <c r="G35" s="667" t="s">
        <v>696</v>
      </c>
      <c r="H35" s="399" t="s">
        <v>57</v>
      </c>
      <c r="I35" s="399">
        <v>5</v>
      </c>
      <c r="J35" s="667" t="s">
        <v>697</v>
      </c>
      <c r="K35" s="667" t="s">
        <v>42</v>
      </c>
      <c r="L35" s="758" t="s">
        <v>698</v>
      </c>
      <c r="M35" s="668">
        <v>360000</v>
      </c>
      <c r="N35" s="720">
        <v>300000</v>
      </c>
      <c r="O35" s="720">
        <v>360000</v>
      </c>
      <c r="P35" s="720">
        <v>300000</v>
      </c>
      <c r="Q35" s="667" t="s">
        <v>709</v>
      </c>
      <c r="R35" s="778" t="s">
        <v>803</v>
      </c>
    </row>
    <row r="36" spans="1:18" ht="189.75" customHeight="1" x14ac:dyDescent="0.25">
      <c r="A36" s="682"/>
      <c r="B36" s="682"/>
      <c r="C36" s="667"/>
      <c r="D36" s="682"/>
      <c r="E36" s="667"/>
      <c r="F36" s="667"/>
      <c r="G36" s="667"/>
      <c r="H36" s="399" t="s">
        <v>45</v>
      </c>
      <c r="I36" s="399">
        <v>160</v>
      </c>
      <c r="J36" s="667"/>
      <c r="K36" s="667"/>
      <c r="L36" s="758"/>
      <c r="M36" s="668"/>
      <c r="N36" s="720"/>
      <c r="O36" s="720"/>
      <c r="P36" s="720"/>
      <c r="Q36" s="667"/>
      <c r="R36" s="778"/>
    </row>
    <row r="37" spans="1:18" ht="179.25" customHeight="1" x14ac:dyDescent="0.25">
      <c r="A37" s="682"/>
      <c r="B37" s="682"/>
      <c r="C37" s="667"/>
      <c r="D37" s="682"/>
      <c r="E37" s="667"/>
      <c r="F37" s="667"/>
      <c r="G37" s="667"/>
      <c r="H37" s="464" t="s">
        <v>699</v>
      </c>
      <c r="I37" s="53">
        <v>1</v>
      </c>
      <c r="J37" s="667"/>
      <c r="K37" s="667"/>
      <c r="L37" s="758"/>
      <c r="M37" s="668"/>
      <c r="N37" s="720"/>
      <c r="O37" s="720"/>
      <c r="P37" s="720"/>
      <c r="Q37" s="667"/>
      <c r="R37" s="778"/>
    </row>
    <row r="38" spans="1:18" ht="140.25" customHeight="1" x14ac:dyDescent="0.25">
      <c r="A38" s="682">
        <v>9</v>
      </c>
      <c r="B38" s="682">
        <v>1</v>
      </c>
      <c r="C38" s="667">
        <v>1</v>
      </c>
      <c r="D38" s="682">
        <v>6</v>
      </c>
      <c r="E38" s="667" t="s">
        <v>700</v>
      </c>
      <c r="F38" s="667" t="s">
        <v>701</v>
      </c>
      <c r="G38" s="667" t="s">
        <v>702</v>
      </c>
      <c r="H38" s="399" t="s">
        <v>35</v>
      </c>
      <c r="I38" s="399">
        <v>1</v>
      </c>
      <c r="J38" s="667" t="s">
        <v>703</v>
      </c>
      <c r="K38" s="667"/>
      <c r="L38" s="758" t="s">
        <v>42</v>
      </c>
      <c r="M38" s="758"/>
      <c r="N38" s="720">
        <v>150000</v>
      </c>
      <c r="O38" s="720"/>
      <c r="P38" s="720">
        <v>150000</v>
      </c>
      <c r="Q38" s="667" t="s">
        <v>709</v>
      </c>
      <c r="R38" s="778" t="s">
        <v>803</v>
      </c>
    </row>
    <row r="39" spans="1:18" ht="114.75" customHeight="1" x14ac:dyDescent="0.25">
      <c r="A39" s="682"/>
      <c r="B39" s="682"/>
      <c r="C39" s="667"/>
      <c r="D39" s="682"/>
      <c r="E39" s="667"/>
      <c r="F39" s="667"/>
      <c r="G39" s="667"/>
      <c r="H39" s="399" t="s">
        <v>45</v>
      </c>
      <c r="I39" s="399">
        <v>100</v>
      </c>
      <c r="J39" s="667"/>
      <c r="K39" s="667"/>
      <c r="L39" s="758"/>
      <c r="M39" s="758"/>
      <c r="N39" s="720"/>
      <c r="O39" s="720"/>
      <c r="P39" s="720"/>
      <c r="Q39" s="667"/>
      <c r="R39" s="778"/>
    </row>
    <row r="40" spans="1:18" ht="150.75" customHeight="1" x14ac:dyDescent="0.25">
      <c r="A40" s="682"/>
      <c r="B40" s="682"/>
      <c r="C40" s="667"/>
      <c r="D40" s="682"/>
      <c r="E40" s="667"/>
      <c r="F40" s="667"/>
      <c r="G40" s="667"/>
      <c r="H40" s="58" t="s">
        <v>704</v>
      </c>
      <c r="I40" s="465" t="s">
        <v>47</v>
      </c>
      <c r="J40" s="667"/>
      <c r="K40" s="667"/>
      <c r="L40" s="758"/>
      <c r="M40" s="758"/>
      <c r="N40" s="720"/>
      <c r="O40" s="720"/>
      <c r="P40" s="720"/>
      <c r="Q40" s="667"/>
      <c r="R40" s="778"/>
    </row>
    <row r="41" spans="1:18" s="229" customFormat="1" ht="54.75" customHeight="1" x14ac:dyDescent="0.25">
      <c r="A41" s="667">
        <v>10</v>
      </c>
      <c r="B41" s="667">
        <v>6</v>
      </c>
      <c r="C41" s="667">
        <v>1</v>
      </c>
      <c r="D41" s="667">
        <v>6</v>
      </c>
      <c r="E41" s="667" t="s">
        <v>705</v>
      </c>
      <c r="F41" s="667" t="s">
        <v>706</v>
      </c>
      <c r="G41" s="667" t="s">
        <v>78</v>
      </c>
      <c r="H41" s="399" t="s">
        <v>707</v>
      </c>
      <c r="I41" s="399">
        <v>300</v>
      </c>
      <c r="J41" s="667" t="s">
        <v>708</v>
      </c>
      <c r="K41" s="667" t="s">
        <v>42</v>
      </c>
      <c r="L41" s="682"/>
      <c r="M41" s="668">
        <v>55000</v>
      </c>
      <c r="N41" s="779">
        <v>0</v>
      </c>
      <c r="O41" s="668">
        <v>55000</v>
      </c>
      <c r="P41" s="779">
        <v>0</v>
      </c>
      <c r="Q41" s="667" t="s">
        <v>709</v>
      </c>
      <c r="R41" s="667" t="s">
        <v>803</v>
      </c>
    </row>
    <row r="42" spans="1:18" s="229" customFormat="1" ht="80.25" customHeight="1" x14ac:dyDescent="0.25">
      <c r="A42" s="667"/>
      <c r="B42" s="667"/>
      <c r="C42" s="667"/>
      <c r="D42" s="667"/>
      <c r="E42" s="667"/>
      <c r="F42" s="667"/>
      <c r="G42" s="667"/>
      <c r="H42" s="399" t="s">
        <v>76</v>
      </c>
      <c r="I42" s="399">
        <v>1</v>
      </c>
      <c r="J42" s="667"/>
      <c r="K42" s="667"/>
      <c r="L42" s="682"/>
      <c r="M42" s="668"/>
      <c r="N42" s="779"/>
      <c r="O42" s="668"/>
      <c r="P42" s="779"/>
      <c r="Q42" s="667"/>
      <c r="R42" s="667"/>
    </row>
    <row r="43" spans="1:18" s="229" customFormat="1" ht="47.25" customHeight="1" x14ac:dyDescent="0.25">
      <c r="A43" s="667"/>
      <c r="B43" s="667"/>
      <c r="C43" s="667"/>
      <c r="D43" s="667"/>
      <c r="E43" s="667"/>
      <c r="F43" s="667"/>
      <c r="G43" s="667"/>
      <c r="H43" s="399" t="s">
        <v>667</v>
      </c>
      <c r="I43" s="399">
        <v>1</v>
      </c>
      <c r="J43" s="667"/>
      <c r="K43" s="667"/>
      <c r="L43" s="682"/>
      <c r="M43" s="668"/>
      <c r="N43" s="779"/>
      <c r="O43" s="668"/>
      <c r="P43" s="779"/>
      <c r="Q43" s="667"/>
      <c r="R43" s="667"/>
    </row>
    <row r="44" spans="1:18" s="132" customFormat="1" ht="135" customHeight="1" x14ac:dyDescent="0.25">
      <c r="A44" s="667">
        <v>11</v>
      </c>
      <c r="B44" s="667">
        <v>1</v>
      </c>
      <c r="C44" s="667">
        <v>1</v>
      </c>
      <c r="D44" s="667">
        <v>6</v>
      </c>
      <c r="E44" s="667" t="s">
        <v>710</v>
      </c>
      <c r="F44" s="667" t="s">
        <v>711</v>
      </c>
      <c r="G44" s="399" t="s">
        <v>659</v>
      </c>
      <c r="H44" s="399" t="s">
        <v>712</v>
      </c>
      <c r="I44" s="399">
        <v>5000</v>
      </c>
      <c r="J44" s="667" t="s">
        <v>713</v>
      </c>
      <c r="K44" s="667" t="s">
        <v>67</v>
      </c>
      <c r="L44" s="667" t="s">
        <v>77</v>
      </c>
      <c r="M44" s="668">
        <v>145000</v>
      </c>
      <c r="N44" s="668">
        <v>100000</v>
      </c>
      <c r="O44" s="668">
        <v>145000</v>
      </c>
      <c r="P44" s="668">
        <v>100000</v>
      </c>
      <c r="Q44" s="667" t="s">
        <v>709</v>
      </c>
      <c r="R44" s="667" t="s">
        <v>803</v>
      </c>
    </row>
    <row r="45" spans="1:18" s="132" customFormat="1" ht="117" customHeight="1" x14ac:dyDescent="0.25">
      <c r="A45" s="667"/>
      <c r="B45" s="667"/>
      <c r="C45" s="667"/>
      <c r="D45" s="667"/>
      <c r="E45" s="667"/>
      <c r="F45" s="667"/>
      <c r="G45" s="399" t="s">
        <v>714</v>
      </c>
      <c r="H45" s="399" t="s">
        <v>76</v>
      </c>
      <c r="I45" s="399">
        <v>1</v>
      </c>
      <c r="J45" s="667"/>
      <c r="K45" s="667"/>
      <c r="L45" s="667"/>
      <c r="M45" s="667"/>
      <c r="N45" s="667"/>
      <c r="O45" s="667"/>
      <c r="P45" s="667"/>
      <c r="Q45" s="667"/>
      <c r="R45" s="667"/>
    </row>
    <row r="46" spans="1:18" s="132" customFormat="1" ht="97.5" customHeight="1" x14ac:dyDescent="0.25">
      <c r="A46" s="667"/>
      <c r="B46" s="667"/>
      <c r="C46" s="667"/>
      <c r="D46" s="667"/>
      <c r="E46" s="667"/>
      <c r="F46" s="667"/>
      <c r="G46" s="399" t="s">
        <v>715</v>
      </c>
      <c r="H46" s="399" t="s">
        <v>716</v>
      </c>
      <c r="I46" s="399">
        <v>500</v>
      </c>
      <c r="J46" s="667"/>
      <c r="K46" s="667"/>
      <c r="L46" s="667"/>
      <c r="M46" s="667"/>
      <c r="N46" s="667"/>
      <c r="O46" s="667"/>
      <c r="P46" s="667"/>
      <c r="Q46" s="667"/>
      <c r="R46" s="667"/>
    </row>
    <row r="47" spans="1:18" s="229" customFormat="1" ht="91.5" customHeight="1" x14ac:dyDescent="0.25">
      <c r="A47" s="667"/>
      <c r="B47" s="667"/>
      <c r="C47" s="667"/>
      <c r="D47" s="667"/>
      <c r="E47" s="667"/>
      <c r="F47" s="667"/>
      <c r="G47" s="399" t="s">
        <v>76</v>
      </c>
      <c r="H47" s="399" t="s">
        <v>717</v>
      </c>
      <c r="I47" s="399">
        <v>1</v>
      </c>
      <c r="J47" s="667"/>
      <c r="K47" s="667"/>
      <c r="L47" s="667"/>
      <c r="M47" s="667"/>
      <c r="N47" s="667"/>
      <c r="O47" s="667"/>
      <c r="P47" s="667"/>
      <c r="Q47" s="667"/>
      <c r="R47" s="667"/>
    </row>
    <row r="48" spans="1:18" s="230" customFormat="1" ht="64.5" customHeight="1" x14ac:dyDescent="0.25">
      <c r="A48" s="682">
        <v>12</v>
      </c>
      <c r="B48" s="667">
        <v>1</v>
      </c>
      <c r="C48" s="667">
        <v>1</v>
      </c>
      <c r="D48" s="667">
        <v>13</v>
      </c>
      <c r="E48" s="667" t="s">
        <v>718</v>
      </c>
      <c r="F48" s="667" t="s">
        <v>719</v>
      </c>
      <c r="G48" s="399" t="s">
        <v>720</v>
      </c>
      <c r="H48" s="399" t="s">
        <v>721</v>
      </c>
      <c r="I48" s="399">
        <v>1</v>
      </c>
      <c r="J48" s="667" t="s">
        <v>722</v>
      </c>
      <c r="K48" s="667" t="s">
        <v>67</v>
      </c>
      <c r="L48" s="667" t="s">
        <v>34</v>
      </c>
      <c r="M48" s="780">
        <v>120000</v>
      </c>
      <c r="N48" s="780">
        <v>280000</v>
      </c>
      <c r="O48" s="781">
        <v>120000</v>
      </c>
      <c r="P48" s="781">
        <v>280000</v>
      </c>
      <c r="Q48" s="667" t="s">
        <v>709</v>
      </c>
      <c r="R48" s="667" t="s">
        <v>803</v>
      </c>
    </row>
    <row r="49" spans="1:20" s="230" customFormat="1" ht="68.25" customHeight="1" x14ac:dyDescent="0.25">
      <c r="A49" s="682"/>
      <c r="B49" s="667"/>
      <c r="C49" s="667"/>
      <c r="D49" s="667"/>
      <c r="E49" s="667"/>
      <c r="F49" s="667"/>
      <c r="G49" s="399" t="s">
        <v>76</v>
      </c>
      <c r="H49" s="399" t="s">
        <v>721</v>
      </c>
      <c r="I49" s="399">
        <v>1</v>
      </c>
      <c r="J49" s="667"/>
      <c r="K49" s="667"/>
      <c r="L49" s="667"/>
      <c r="M49" s="780"/>
      <c r="N49" s="780"/>
      <c r="O49" s="781"/>
      <c r="P49" s="781"/>
      <c r="Q49" s="667"/>
      <c r="R49" s="667"/>
    </row>
    <row r="50" spans="1:20" s="230" customFormat="1" ht="57.75" customHeight="1" x14ac:dyDescent="0.25">
      <c r="A50" s="682"/>
      <c r="B50" s="667"/>
      <c r="C50" s="667"/>
      <c r="D50" s="667"/>
      <c r="E50" s="667"/>
      <c r="F50" s="667"/>
      <c r="G50" s="399" t="s">
        <v>667</v>
      </c>
      <c r="H50" s="399" t="s">
        <v>723</v>
      </c>
      <c r="I50" s="399">
        <v>1000</v>
      </c>
      <c r="J50" s="667"/>
      <c r="K50" s="667"/>
      <c r="L50" s="667"/>
      <c r="M50" s="780"/>
      <c r="N50" s="780"/>
      <c r="O50" s="781"/>
      <c r="P50" s="781"/>
      <c r="Q50" s="667"/>
      <c r="R50" s="667"/>
    </row>
    <row r="51" spans="1:20" s="230" customFormat="1" ht="62.25" customHeight="1" x14ac:dyDescent="0.25">
      <c r="A51" s="682"/>
      <c r="B51" s="667"/>
      <c r="C51" s="667"/>
      <c r="D51" s="667"/>
      <c r="E51" s="667"/>
      <c r="F51" s="667"/>
      <c r="G51" s="399" t="s">
        <v>35</v>
      </c>
      <c r="H51" s="399" t="s">
        <v>724</v>
      </c>
      <c r="I51" s="399">
        <v>1</v>
      </c>
      <c r="J51" s="667"/>
      <c r="K51" s="667"/>
      <c r="L51" s="667"/>
      <c r="M51" s="780"/>
      <c r="N51" s="780"/>
      <c r="O51" s="781"/>
      <c r="P51" s="781"/>
      <c r="Q51" s="667"/>
      <c r="R51" s="667"/>
      <c r="S51" s="231"/>
      <c r="T51" s="232"/>
    </row>
    <row r="52" spans="1:20" s="233" customFormat="1" ht="122.25" customHeight="1" x14ac:dyDescent="0.25">
      <c r="A52" s="682"/>
      <c r="B52" s="667"/>
      <c r="C52" s="667"/>
      <c r="D52" s="667"/>
      <c r="E52" s="667"/>
      <c r="F52" s="667"/>
      <c r="G52" s="399" t="s">
        <v>725</v>
      </c>
      <c r="H52" s="399" t="s">
        <v>726</v>
      </c>
      <c r="I52" s="399">
        <v>10</v>
      </c>
      <c r="J52" s="667"/>
      <c r="K52" s="667"/>
      <c r="L52" s="667"/>
      <c r="M52" s="780"/>
      <c r="N52" s="780"/>
      <c r="O52" s="781"/>
      <c r="P52" s="781"/>
      <c r="Q52" s="667"/>
      <c r="R52" s="667"/>
      <c r="S52" s="231"/>
      <c r="T52" s="232"/>
    </row>
    <row r="53" spans="1:20" ht="163.5" customHeight="1" x14ac:dyDescent="0.25">
      <c r="A53" s="402">
        <v>13</v>
      </c>
      <c r="B53" s="399">
        <v>3</v>
      </c>
      <c r="C53" s="399">
        <v>1</v>
      </c>
      <c r="D53" s="399">
        <v>9</v>
      </c>
      <c r="E53" s="399" t="s">
        <v>727</v>
      </c>
      <c r="F53" s="399" t="s">
        <v>728</v>
      </c>
      <c r="G53" s="399" t="s">
        <v>729</v>
      </c>
      <c r="H53" s="399">
        <v>1</v>
      </c>
      <c r="I53" s="399" t="s">
        <v>730</v>
      </c>
      <c r="J53" s="399" t="s">
        <v>731</v>
      </c>
      <c r="K53" s="58" t="s">
        <v>42</v>
      </c>
      <c r="L53" s="401"/>
      <c r="M53" s="466">
        <v>30000</v>
      </c>
      <c r="N53" s="466"/>
      <c r="O53" s="467">
        <v>30000</v>
      </c>
      <c r="P53" s="468"/>
      <c r="Q53" s="399" t="s">
        <v>732</v>
      </c>
      <c r="R53" s="399" t="s">
        <v>803</v>
      </c>
      <c r="S53" s="231"/>
      <c r="T53" s="234"/>
    </row>
    <row r="54" spans="1:20" ht="41.25" customHeight="1" x14ac:dyDescent="0.25">
      <c r="A54" s="682">
        <v>14</v>
      </c>
      <c r="B54" s="682">
        <v>3</v>
      </c>
      <c r="C54" s="667">
        <v>1</v>
      </c>
      <c r="D54" s="682">
        <v>6</v>
      </c>
      <c r="E54" s="667" t="s">
        <v>733</v>
      </c>
      <c r="F54" s="667" t="s">
        <v>734</v>
      </c>
      <c r="G54" s="667" t="s">
        <v>735</v>
      </c>
      <c r="H54" s="399" t="s">
        <v>736</v>
      </c>
      <c r="I54" s="53" t="s">
        <v>47</v>
      </c>
      <c r="J54" s="667" t="s">
        <v>737</v>
      </c>
      <c r="K54" s="758" t="s">
        <v>52</v>
      </c>
      <c r="L54" s="758" t="s">
        <v>52</v>
      </c>
      <c r="M54" s="720">
        <v>150000</v>
      </c>
      <c r="N54" s="720">
        <v>150000</v>
      </c>
      <c r="O54" s="720">
        <v>150000</v>
      </c>
      <c r="P54" s="720">
        <v>15000</v>
      </c>
      <c r="Q54" s="667" t="s">
        <v>799</v>
      </c>
      <c r="R54" s="667" t="s">
        <v>800</v>
      </c>
    </row>
    <row r="55" spans="1:20" x14ac:dyDescent="0.25">
      <c r="A55" s="682"/>
      <c r="B55" s="682"/>
      <c r="C55" s="667"/>
      <c r="D55" s="682"/>
      <c r="E55" s="667"/>
      <c r="F55" s="667"/>
      <c r="G55" s="667"/>
      <c r="H55" s="667" t="s">
        <v>75</v>
      </c>
      <c r="I55" s="786" t="s">
        <v>738</v>
      </c>
      <c r="J55" s="667"/>
      <c r="K55" s="758"/>
      <c r="L55" s="758"/>
      <c r="M55" s="720"/>
      <c r="N55" s="720"/>
      <c r="O55" s="720"/>
      <c r="P55" s="720"/>
      <c r="Q55" s="667"/>
      <c r="R55" s="667"/>
    </row>
    <row r="56" spans="1:20" ht="28.5" customHeight="1" x14ac:dyDescent="0.25">
      <c r="A56" s="682"/>
      <c r="B56" s="682"/>
      <c r="C56" s="667"/>
      <c r="D56" s="682"/>
      <c r="E56" s="667"/>
      <c r="F56" s="667"/>
      <c r="G56" s="667"/>
      <c r="H56" s="682"/>
      <c r="I56" s="785"/>
      <c r="J56" s="667"/>
      <c r="K56" s="758"/>
      <c r="L56" s="758"/>
      <c r="M56" s="720"/>
      <c r="N56" s="720"/>
      <c r="O56" s="720"/>
      <c r="P56" s="720"/>
      <c r="Q56" s="667"/>
      <c r="R56" s="667"/>
    </row>
    <row r="57" spans="1:20" ht="10.5" customHeight="1" x14ac:dyDescent="0.25">
      <c r="A57" s="682"/>
      <c r="B57" s="682"/>
      <c r="C57" s="667"/>
      <c r="D57" s="682"/>
      <c r="E57" s="667"/>
      <c r="F57" s="667"/>
      <c r="G57" s="667"/>
      <c r="H57" s="682"/>
      <c r="I57" s="785"/>
      <c r="J57" s="667"/>
      <c r="K57" s="758"/>
      <c r="L57" s="758"/>
      <c r="M57" s="720"/>
      <c r="N57" s="720"/>
      <c r="O57" s="720"/>
      <c r="P57" s="720"/>
      <c r="Q57" s="667"/>
      <c r="R57" s="667"/>
    </row>
    <row r="58" spans="1:20" ht="13.5" customHeight="1" x14ac:dyDescent="0.25">
      <c r="A58" s="682"/>
      <c r="B58" s="682"/>
      <c r="C58" s="667"/>
      <c r="D58" s="682"/>
      <c r="E58" s="667"/>
      <c r="F58" s="667"/>
      <c r="G58" s="667"/>
      <c r="H58" s="682"/>
      <c r="I58" s="785"/>
      <c r="J58" s="667"/>
      <c r="K58" s="758"/>
      <c r="L58" s="758"/>
      <c r="M58" s="720"/>
      <c r="N58" s="720"/>
      <c r="O58" s="720"/>
      <c r="P58" s="720"/>
      <c r="Q58" s="667"/>
      <c r="R58" s="667"/>
    </row>
    <row r="59" spans="1:20" ht="16.5" customHeight="1" x14ac:dyDescent="0.25">
      <c r="A59" s="682"/>
      <c r="B59" s="682"/>
      <c r="C59" s="667"/>
      <c r="D59" s="682"/>
      <c r="E59" s="667"/>
      <c r="F59" s="667"/>
      <c r="G59" s="667"/>
      <c r="H59" s="682"/>
      <c r="I59" s="785"/>
      <c r="J59" s="667"/>
      <c r="K59" s="758"/>
      <c r="L59" s="758"/>
      <c r="M59" s="720"/>
      <c r="N59" s="720"/>
      <c r="O59" s="720"/>
      <c r="P59" s="720"/>
      <c r="Q59" s="667"/>
      <c r="R59" s="667"/>
    </row>
    <row r="60" spans="1:20" ht="9.75" customHeight="1" x14ac:dyDescent="0.25">
      <c r="A60" s="682"/>
      <c r="B60" s="682"/>
      <c r="C60" s="667"/>
      <c r="D60" s="682"/>
      <c r="E60" s="667"/>
      <c r="F60" s="667"/>
      <c r="G60" s="667"/>
      <c r="H60" s="682"/>
      <c r="I60" s="785"/>
      <c r="J60" s="667"/>
      <c r="K60" s="758"/>
      <c r="L60" s="758"/>
      <c r="M60" s="720"/>
      <c r="N60" s="720"/>
      <c r="O60" s="720"/>
      <c r="P60" s="720"/>
      <c r="Q60" s="667"/>
      <c r="R60" s="667"/>
    </row>
    <row r="61" spans="1:20" ht="37.5" customHeight="1" x14ac:dyDescent="0.25">
      <c r="A61" s="682"/>
      <c r="B61" s="682"/>
      <c r="C61" s="667"/>
      <c r="D61" s="682"/>
      <c r="E61" s="667"/>
      <c r="F61" s="667"/>
      <c r="G61" s="667" t="s">
        <v>40</v>
      </c>
      <c r="H61" s="399" t="s">
        <v>739</v>
      </c>
      <c r="I61" s="399">
        <v>1</v>
      </c>
      <c r="J61" s="667" t="s">
        <v>740</v>
      </c>
      <c r="K61" s="758"/>
      <c r="L61" s="758"/>
      <c r="M61" s="782"/>
      <c r="N61" s="720">
        <v>200000</v>
      </c>
      <c r="O61" s="782"/>
      <c r="P61" s="720">
        <v>200000</v>
      </c>
      <c r="Q61" s="667"/>
      <c r="R61" s="667"/>
    </row>
    <row r="62" spans="1:20" x14ac:dyDescent="0.25">
      <c r="A62" s="682"/>
      <c r="B62" s="682"/>
      <c r="C62" s="667"/>
      <c r="D62" s="682"/>
      <c r="E62" s="667"/>
      <c r="F62" s="667"/>
      <c r="G62" s="667"/>
      <c r="H62" s="667" t="s">
        <v>75</v>
      </c>
      <c r="I62" s="667">
        <v>30</v>
      </c>
      <c r="J62" s="667"/>
      <c r="K62" s="758"/>
      <c r="L62" s="758"/>
      <c r="M62" s="782"/>
      <c r="N62" s="720"/>
      <c r="O62" s="782"/>
      <c r="P62" s="720"/>
      <c r="Q62" s="667"/>
      <c r="R62" s="667"/>
    </row>
    <row r="63" spans="1:20" ht="6" customHeight="1" x14ac:dyDescent="0.25">
      <c r="A63" s="682"/>
      <c r="B63" s="682"/>
      <c r="C63" s="667"/>
      <c r="D63" s="682"/>
      <c r="E63" s="667"/>
      <c r="F63" s="667"/>
      <c r="G63" s="667"/>
      <c r="H63" s="667"/>
      <c r="I63" s="667"/>
      <c r="J63" s="667"/>
      <c r="K63" s="758"/>
      <c r="L63" s="758"/>
      <c r="M63" s="782"/>
      <c r="N63" s="720"/>
      <c r="O63" s="782"/>
      <c r="P63" s="720"/>
      <c r="Q63" s="667"/>
      <c r="R63" s="667"/>
    </row>
    <row r="64" spans="1:20" ht="20.25" customHeight="1" x14ac:dyDescent="0.25">
      <c r="A64" s="682"/>
      <c r="B64" s="682"/>
      <c r="C64" s="667"/>
      <c r="D64" s="682"/>
      <c r="E64" s="667"/>
      <c r="F64" s="667"/>
      <c r="G64" s="667"/>
      <c r="H64" s="667"/>
      <c r="I64" s="667"/>
      <c r="J64" s="667"/>
      <c r="K64" s="758"/>
      <c r="L64" s="758"/>
      <c r="M64" s="782"/>
      <c r="N64" s="720"/>
      <c r="O64" s="782"/>
      <c r="P64" s="720"/>
      <c r="Q64" s="667"/>
      <c r="R64" s="667"/>
    </row>
    <row r="65" spans="1:20" ht="45" x14ac:dyDescent="0.3">
      <c r="A65" s="682"/>
      <c r="B65" s="682"/>
      <c r="C65" s="667"/>
      <c r="D65" s="682"/>
      <c r="E65" s="667"/>
      <c r="F65" s="667"/>
      <c r="G65" s="399" t="s">
        <v>741</v>
      </c>
      <c r="H65" s="399" t="s">
        <v>742</v>
      </c>
      <c r="I65" s="399">
        <v>1</v>
      </c>
      <c r="J65" s="402" t="s">
        <v>743</v>
      </c>
      <c r="K65" s="758"/>
      <c r="L65" s="758"/>
      <c r="M65" s="471"/>
      <c r="N65" s="59">
        <v>55000</v>
      </c>
      <c r="O65" s="471"/>
      <c r="P65" s="59">
        <v>55000</v>
      </c>
      <c r="Q65" s="667"/>
      <c r="R65" s="667"/>
      <c r="S65" s="235"/>
    </row>
    <row r="66" spans="1:20" ht="64.5" customHeight="1" x14ac:dyDescent="0.25">
      <c r="A66" s="682"/>
      <c r="B66" s="682"/>
      <c r="C66" s="667"/>
      <c r="D66" s="682"/>
      <c r="E66" s="667"/>
      <c r="F66" s="667"/>
      <c r="G66" s="399" t="s">
        <v>744</v>
      </c>
      <c r="H66" s="399" t="s">
        <v>742</v>
      </c>
      <c r="I66" s="399">
        <v>1</v>
      </c>
      <c r="J66" s="402" t="s">
        <v>743</v>
      </c>
      <c r="K66" s="758"/>
      <c r="L66" s="758"/>
      <c r="M66" s="471"/>
      <c r="N66" s="59">
        <v>55000</v>
      </c>
      <c r="O66" s="471"/>
      <c r="P66" s="59">
        <v>55000</v>
      </c>
      <c r="Q66" s="667"/>
      <c r="R66" s="667"/>
      <c r="S66" s="236"/>
      <c r="T66" s="237"/>
    </row>
    <row r="67" spans="1:20" ht="60" x14ac:dyDescent="0.25">
      <c r="A67" s="682"/>
      <c r="B67" s="682"/>
      <c r="C67" s="667"/>
      <c r="D67" s="682"/>
      <c r="E67" s="667"/>
      <c r="F67" s="667"/>
      <c r="G67" s="402" t="s">
        <v>729</v>
      </c>
      <c r="H67" s="399" t="s">
        <v>730</v>
      </c>
      <c r="I67" s="399">
        <v>3</v>
      </c>
      <c r="J67" s="399" t="s">
        <v>740</v>
      </c>
      <c r="K67" s="758"/>
      <c r="L67" s="758"/>
      <c r="M67" s="59">
        <v>50000</v>
      </c>
      <c r="N67" s="59">
        <v>20000</v>
      </c>
      <c r="O67" s="59">
        <v>50000</v>
      </c>
      <c r="P67" s="59">
        <v>20000</v>
      </c>
      <c r="Q67" s="667"/>
      <c r="R67" s="667"/>
      <c r="S67" s="236"/>
      <c r="T67" s="237"/>
    </row>
    <row r="68" spans="1:20" ht="30" x14ac:dyDescent="0.25">
      <c r="A68" s="682"/>
      <c r="B68" s="682"/>
      <c r="C68" s="667"/>
      <c r="D68" s="682"/>
      <c r="E68" s="667"/>
      <c r="F68" s="667"/>
      <c r="G68" s="667" t="s">
        <v>745</v>
      </c>
      <c r="H68" s="399" t="s">
        <v>62</v>
      </c>
      <c r="I68" s="399">
        <v>1</v>
      </c>
      <c r="J68" s="667" t="s">
        <v>740</v>
      </c>
      <c r="K68" s="758"/>
      <c r="L68" s="758"/>
      <c r="M68" s="720">
        <v>15000</v>
      </c>
      <c r="N68" s="720"/>
      <c r="O68" s="720">
        <v>15000</v>
      </c>
      <c r="P68" s="720"/>
      <c r="Q68" s="667"/>
      <c r="R68" s="667"/>
      <c r="S68" s="236"/>
      <c r="T68" s="237"/>
    </row>
    <row r="69" spans="1:20" ht="30" x14ac:dyDescent="0.25">
      <c r="A69" s="682"/>
      <c r="B69" s="682"/>
      <c r="C69" s="667"/>
      <c r="D69" s="682"/>
      <c r="E69" s="667"/>
      <c r="F69" s="667"/>
      <c r="G69" s="667"/>
      <c r="H69" s="399" t="s">
        <v>45</v>
      </c>
      <c r="I69" s="399">
        <v>50</v>
      </c>
      <c r="J69" s="682"/>
      <c r="K69" s="758"/>
      <c r="L69" s="758"/>
      <c r="M69" s="682"/>
      <c r="N69" s="682"/>
      <c r="O69" s="682"/>
      <c r="P69" s="682"/>
      <c r="Q69" s="667"/>
      <c r="R69" s="667"/>
      <c r="S69" s="236"/>
      <c r="T69" s="237"/>
    </row>
    <row r="70" spans="1:20" ht="75" x14ac:dyDescent="0.25">
      <c r="A70" s="682"/>
      <c r="B70" s="682"/>
      <c r="C70" s="667"/>
      <c r="D70" s="682"/>
      <c r="E70" s="667"/>
      <c r="F70" s="667"/>
      <c r="G70" s="399" t="s">
        <v>746</v>
      </c>
      <c r="H70" s="399" t="s">
        <v>747</v>
      </c>
      <c r="I70" s="399">
        <v>1</v>
      </c>
      <c r="J70" s="402" t="s">
        <v>748</v>
      </c>
      <c r="K70" s="758"/>
      <c r="L70" s="758"/>
      <c r="M70" s="59">
        <v>100000</v>
      </c>
      <c r="N70" s="59"/>
      <c r="O70" s="59">
        <v>100000</v>
      </c>
      <c r="P70" s="59"/>
      <c r="Q70" s="667"/>
      <c r="R70" s="667"/>
      <c r="S70" s="236"/>
      <c r="T70" s="237"/>
    </row>
    <row r="71" spans="1:20" s="132" customFormat="1" ht="34.5" customHeight="1" x14ac:dyDescent="0.25">
      <c r="A71" s="682">
        <v>15</v>
      </c>
      <c r="B71" s="682">
        <v>3</v>
      </c>
      <c r="C71" s="783" t="s">
        <v>318</v>
      </c>
      <c r="D71" s="682">
        <v>12</v>
      </c>
      <c r="E71" s="667" t="s">
        <v>749</v>
      </c>
      <c r="F71" s="667" t="s">
        <v>750</v>
      </c>
      <c r="G71" s="667" t="s">
        <v>751</v>
      </c>
      <c r="H71" s="667" t="s">
        <v>75</v>
      </c>
      <c r="I71" s="667">
        <v>100</v>
      </c>
      <c r="J71" s="667" t="s">
        <v>740</v>
      </c>
      <c r="K71" s="682" t="s">
        <v>52</v>
      </c>
      <c r="L71" s="785"/>
      <c r="M71" s="720">
        <v>130000</v>
      </c>
      <c r="N71" s="785"/>
      <c r="O71" s="720">
        <v>130000</v>
      </c>
      <c r="P71" s="785"/>
      <c r="Q71" s="667" t="s">
        <v>799</v>
      </c>
      <c r="R71" s="667" t="s">
        <v>800</v>
      </c>
      <c r="S71" s="238"/>
      <c r="T71" s="238"/>
    </row>
    <row r="72" spans="1:20" s="132" customFormat="1" ht="42" customHeight="1" x14ac:dyDescent="0.25">
      <c r="A72" s="682"/>
      <c r="B72" s="682"/>
      <c r="C72" s="784"/>
      <c r="D72" s="682"/>
      <c r="E72" s="667"/>
      <c r="F72" s="667"/>
      <c r="G72" s="667"/>
      <c r="H72" s="785"/>
      <c r="I72" s="683"/>
      <c r="J72" s="667"/>
      <c r="K72" s="682"/>
      <c r="L72" s="785"/>
      <c r="M72" s="720"/>
      <c r="N72" s="785"/>
      <c r="O72" s="720"/>
      <c r="P72" s="785"/>
      <c r="Q72" s="667"/>
      <c r="R72" s="667"/>
    </row>
    <row r="73" spans="1:20" s="132" customFormat="1" ht="68.25" customHeight="1" x14ac:dyDescent="0.25">
      <c r="A73" s="682"/>
      <c r="B73" s="682"/>
      <c r="C73" s="784"/>
      <c r="D73" s="682"/>
      <c r="E73" s="667"/>
      <c r="F73" s="667"/>
      <c r="G73" s="667"/>
      <c r="H73" s="667" t="s">
        <v>752</v>
      </c>
      <c r="I73" s="682">
        <v>1</v>
      </c>
      <c r="J73" s="667"/>
      <c r="K73" s="682"/>
      <c r="L73" s="785"/>
      <c r="M73" s="720"/>
      <c r="N73" s="785"/>
      <c r="O73" s="720"/>
      <c r="P73" s="785"/>
      <c r="Q73" s="667"/>
      <c r="R73" s="667"/>
    </row>
    <row r="74" spans="1:20" s="132" customFormat="1" ht="8.25" customHeight="1" x14ac:dyDescent="0.25">
      <c r="A74" s="682"/>
      <c r="B74" s="682"/>
      <c r="C74" s="784"/>
      <c r="D74" s="682"/>
      <c r="E74" s="667"/>
      <c r="F74" s="667"/>
      <c r="G74" s="667"/>
      <c r="H74" s="667"/>
      <c r="I74" s="682"/>
      <c r="J74" s="667"/>
      <c r="K74" s="682"/>
      <c r="L74" s="785"/>
      <c r="M74" s="720"/>
      <c r="N74" s="785"/>
      <c r="O74" s="720"/>
      <c r="P74" s="785"/>
      <c r="Q74" s="667"/>
      <c r="R74" s="667"/>
    </row>
    <row r="75" spans="1:20" s="132" customFormat="1" ht="34.5" customHeight="1" x14ac:dyDescent="0.25">
      <c r="A75" s="682"/>
      <c r="B75" s="682"/>
      <c r="C75" s="784"/>
      <c r="D75" s="682"/>
      <c r="E75" s="667"/>
      <c r="F75" s="667"/>
      <c r="G75" s="667"/>
      <c r="H75" s="399" t="s">
        <v>753</v>
      </c>
      <c r="I75" s="402">
        <v>1</v>
      </c>
      <c r="J75" s="667"/>
      <c r="K75" s="682"/>
      <c r="L75" s="785"/>
      <c r="M75" s="720"/>
      <c r="N75" s="785"/>
      <c r="O75" s="720"/>
      <c r="P75" s="785"/>
      <c r="Q75" s="667"/>
      <c r="R75" s="667"/>
    </row>
    <row r="76" spans="1:20" ht="105" customHeight="1" x14ac:dyDescent="0.25">
      <c r="A76" s="402">
        <v>16</v>
      </c>
      <c r="B76" s="399" t="s">
        <v>670</v>
      </c>
      <c r="C76" s="399">
        <v>1</v>
      </c>
      <c r="D76" s="399">
        <v>6</v>
      </c>
      <c r="E76" s="399" t="s">
        <v>754</v>
      </c>
      <c r="F76" s="399" t="s">
        <v>755</v>
      </c>
      <c r="G76" s="399" t="s">
        <v>756</v>
      </c>
      <c r="H76" s="399" t="s">
        <v>757</v>
      </c>
      <c r="I76" s="399">
        <v>1</v>
      </c>
      <c r="J76" s="399" t="s">
        <v>758</v>
      </c>
      <c r="K76" s="58" t="s">
        <v>52</v>
      </c>
      <c r="L76" s="401" t="s">
        <v>39</v>
      </c>
      <c r="M76" s="401">
        <v>100000</v>
      </c>
      <c r="N76" s="399" t="s">
        <v>39</v>
      </c>
      <c r="O76" s="401">
        <v>100000</v>
      </c>
      <c r="P76" s="402" t="s">
        <v>39</v>
      </c>
      <c r="Q76" s="399" t="s">
        <v>759</v>
      </c>
      <c r="R76" s="399" t="s">
        <v>574</v>
      </c>
      <c r="S76" s="239"/>
      <c r="T76" s="240"/>
    </row>
    <row r="77" spans="1:20" ht="90" x14ac:dyDescent="0.25">
      <c r="A77" s="402">
        <v>17</v>
      </c>
      <c r="B77" s="399">
        <v>6</v>
      </c>
      <c r="C77" s="399">
        <v>1</v>
      </c>
      <c r="D77" s="399">
        <v>9</v>
      </c>
      <c r="E77" s="399" t="s">
        <v>760</v>
      </c>
      <c r="F77" s="399" t="s">
        <v>761</v>
      </c>
      <c r="G77" s="399" t="s">
        <v>762</v>
      </c>
      <c r="H77" s="399" t="s">
        <v>571</v>
      </c>
      <c r="I77" s="399">
        <v>1</v>
      </c>
      <c r="J77" s="399" t="s">
        <v>763</v>
      </c>
      <c r="K77" s="58" t="s">
        <v>42</v>
      </c>
      <c r="L77" s="401" t="s">
        <v>39</v>
      </c>
      <c r="M77" s="401">
        <v>80000</v>
      </c>
      <c r="N77" s="399"/>
      <c r="O77" s="401">
        <v>80000</v>
      </c>
      <c r="P77" s="402"/>
      <c r="Q77" s="399" t="s">
        <v>759</v>
      </c>
      <c r="R77" s="399" t="s">
        <v>574</v>
      </c>
      <c r="S77" s="239"/>
      <c r="T77" s="241"/>
    </row>
    <row r="78" spans="1:20" ht="39.75" customHeight="1" x14ac:dyDescent="0.25">
      <c r="A78" s="682">
        <v>18</v>
      </c>
      <c r="B78" s="667" t="s">
        <v>764</v>
      </c>
      <c r="C78" s="667">
        <v>1</v>
      </c>
      <c r="D78" s="667">
        <v>6</v>
      </c>
      <c r="E78" s="667" t="s">
        <v>765</v>
      </c>
      <c r="F78" s="667" t="s">
        <v>766</v>
      </c>
      <c r="G78" s="667" t="s">
        <v>767</v>
      </c>
      <c r="H78" s="399" t="s">
        <v>64</v>
      </c>
      <c r="I78" s="399">
        <v>4</v>
      </c>
      <c r="J78" s="667" t="s">
        <v>768</v>
      </c>
      <c r="K78" s="758" t="s">
        <v>49</v>
      </c>
      <c r="L78" s="668" t="s">
        <v>34</v>
      </c>
      <c r="M78" s="668">
        <v>100000</v>
      </c>
      <c r="N78" s="668">
        <v>150000</v>
      </c>
      <c r="O78" s="668">
        <v>100000</v>
      </c>
      <c r="P78" s="668">
        <v>150000</v>
      </c>
      <c r="Q78" s="667" t="s">
        <v>759</v>
      </c>
      <c r="R78" s="667" t="s">
        <v>574</v>
      </c>
      <c r="S78" s="789"/>
      <c r="T78" s="790"/>
    </row>
    <row r="79" spans="1:20" ht="57" customHeight="1" x14ac:dyDescent="0.25">
      <c r="A79" s="682"/>
      <c r="B79" s="667"/>
      <c r="C79" s="667"/>
      <c r="D79" s="667"/>
      <c r="E79" s="667"/>
      <c r="F79" s="667"/>
      <c r="G79" s="667"/>
      <c r="H79" s="399" t="s">
        <v>322</v>
      </c>
      <c r="I79" s="399">
        <v>80</v>
      </c>
      <c r="J79" s="667"/>
      <c r="K79" s="758"/>
      <c r="L79" s="668"/>
      <c r="M79" s="668"/>
      <c r="N79" s="667"/>
      <c r="O79" s="668"/>
      <c r="P79" s="667"/>
      <c r="Q79" s="667"/>
      <c r="R79" s="682"/>
      <c r="S79" s="789"/>
      <c r="T79" s="790"/>
    </row>
    <row r="80" spans="1:20" ht="62.25" customHeight="1" x14ac:dyDescent="0.25">
      <c r="A80" s="682"/>
      <c r="B80" s="667"/>
      <c r="C80" s="667"/>
      <c r="D80" s="667"/>
      <c r="E80" s="667"/>
      <c r="F80" s="667"/>
      <c r="G80" s="667"/>
      <c r="H80" s="399" t="s">
        <v>769</v>
      </c>
      <c r="I80" s="399">
        <v>1</v>
      </c>
      <c r="J80" s="667"/>
      <c r="K80" s="758"/>
      <c r="L80" s="668"/>
      <c r="M80" s="668"/>
      <c r="N80" s="667"/>
      <c r="O80" s="668"/>
      <c r="P80" s="667"/>
      <c r="Q80" s="667"/>
      <c r="R80" s="682"/>
      <c r="S80" s="789"/>
      <c r="T80" s="790"/>
    </row>
    <row r="81" spans="1:20" ht="31.5" customHeight="1" x14ac:dyDescent="0.25">
      <c r="A81" s="677">
        <v>19</v>
      </c>
      <c r="B81" s="617" t="s">
        <v>770</v>
      </c>
      <c r="C81" s="677">
        <v>1</v>
      </c>
      <c r="D81" s="617">
        <v>6</v>
      </c>
      <c r="E81" s="617" t="s">
        <v>771</v>
      </c>
      <c r="F81" s="617" t="s">
        <v>772</v>
      </c>
      <c r="G81" s="617" t="s">
        <v>2036</v>
      </c>
      <c r="H81" s="399" t="s">
        <v>773</v>
      </c>
      <c r="I81" s="399">
        <v>2</v>
      </c>
      <c r="J81" s="617" t="s">
        <v>774</v>
      </c>
      <c r="K81" s="751" t="s">
        <v>49</v>
      </c>
      <c r="L81" s="671" t="s">
        <v>775</v>
      </c>
      <c r="M81" s="671">
        <v>230000</v>
      </c>
      <c r="N81" s="671">
        <v>230000</v>
      </c>
      <c r="O81" s="671">
        <v>230000</v>
      </c>
      <c r="P81" s="671">
        <v>230000</v>
      </c>
      <c r="Q81" s="617" t="s">
        <v>759</v>
      </c>
      <c r="R81" s="617" t="s">
        <v>574</v>
      </c>
      <c r="S81" s="789"/>
      <c r="T81" s="241"/>
    </row>
    <row r="82" spans="1:20" ht="45" x14ac:dyDescent="0.25">
      <c r="A82" s="727"/>
      <c r="B82" s="618"/>
      <c r="C82" s="727"/>
      <c r="D82" s="618"/>
      <c r="E82" s="618"/>
      <c r="F82" s="618"/>
      <c r="G82" s="618"/>
      <c r="H82" s="399" t="s">
        <v>776</v>
      </c>
      <c r="I82" s="399" t="s">
        <v>777</v>
      </c>
      <c r="J82" s="618"/>
      <c r="K82" s="752"/>
      <c r="L82" s="787"/>
      <c r="M82" s="787"/>
      <c r="N82" s="787"/>
      <c r="O82" s="787"/>
      <c r="P82" s="787"/>
      <c r="Q82" s="618"/>
      <c r="R82" s="618"/>
      <c r="S82" s="789"/>
      <c r="T82" s="241"/>
    </row>
    <row r="83" spans="1:20" ht="57" customHeight="1" x14ac:dyDescent="0.25">
      <c r="A83" s="727"/>
      <c r="B83" s="618"/>
      <c r="C83" s="727"/>
      <c r="D83" s="618"/>
      <c r="E83" s="618"/>
      <c r="F83" s="618"/>
      <c r="G83" s="618"/>
      <c r="H83" s="399" t="s">
        <v>778</v>
      </c>
      <c r="I83" s="399" t="s">
        <v>779</v>
      </c>
      <c r="J83" s="618"/>
      <c r="K83" s="752"/>
      <c r="L83" s="787"/>
      <c r="M83" s="787"/>
      <c r="N83" s="787"/>
      <c r="O83" s="787"/>
      <c r="P83" s="787"/>
      <c r="Q83" s="618"/>
      <c r="R83" s="618"/>
      <c r="S83" s="789"/>
      <c r="T83" s="241"/>
    </row>
    <row r="84" spans="1:20" ht="78.75" customHeight="1" x14ac:dyDescent="0.25">
      <c r="A84" s="727"/>
      <c r="B84" s="618"/>
      <c r="C84" s="727"/>
      <c r="D84" s="618"/>
      <c r="E84" s="618"/>
      <c r="F84" s="618"/>
      <c r="G84" s="618"/>
      <c r="H84" s="399" t="s">
        <v>76</v>
      </c>
      <c r="I84" s="399" t="s">
        <v>779</v>
      </c>
      <c r="J84" s="618"/>
      <c r="K84" s="752"/>
      <c r="L84" s="787"/>
      <c r="M84" s="787"/>
      <c r="N84" s="787"/>
      <c r="O84" s="787"/>
      <c r="P84" s="787"/>
      <c r="Q84" s="618"/>
      <c r="R84" s="618"/>
      <c r="S84" s="242"/>
      <c r="T84" s="241"/>
    </row>
    <row r="85" spans="1:20" ht="67.5" customHeight="1" x14ac:dyDescent="0.25">
      <c r="A85" s="731"/>
      <c r="B85" s="619"/>
      <c r="C85" s="731"/>
      <c r="D85" s="619"/>
      <c r="E85" s="619"/>
      <c r="F85" s="619"/>
      <c r="G85" s="619"/>
      <c r="H85" s="399" t="s">
        <v>780</v>
      </c>
      <c r="I85" s="399" t="s">
        <v>781</v>
      </c>
      <c r="J85" s="619"/>
      <c r="K85" s="753"/>
      <c r="L85" s="788"/>
      <c r="M85" s="788"/>
      <c r="N85" s="788"/>
      <c r="O85" s="788"/>
      <c r="P85" s="788"/>
      <c r="Q85" s="619"/>
      <c r="R85" s="619"/>
      <c r="S85" s="239"/>
      <c r="T85" s="241"/>
    </row>
    <row r="86" spans="1:20" ht="40.5" customHeight="1" x14ac:dyDescent="0.25">
      <c r="A86" s="682">
        <v>20</v>
      </c>
      <c r="B86" s="667">
        <v>6</v>
      </c>
      <c r="C86" s="667">
        <v>1</v>
      </c>
      <c r="D86" s="667">
        <v>6</v>
      </c>
      <c r="E86" s="667" t="s">
        <v>782</v>
      </c>
      <c r="F86" s="667" t="s">
        <v>783</v>
      </c>
      <c r="G86" s="667" t="s">
        <v>793</v>
      </c>
      <c r="H86" s="399" t="s">
        <v>784</v>
      </c>
      <c r="I86" s="399">
        <v>1</v>
      </c>
      <c r="J86" s="667" t="s">
        <v>785</v>
      </c>
      <c r="K86" s="758" t="s">
        <v>49</v>
      </c>
      <c r="L86" s="668" t="s">
        <v>56</v>
      </c>
      <c r="M86" s="668">
        <v>100000</v>
      </c>
      <c r="N86" s="668">
        <v>1100000</v>
      </c>
      <c r="O86" s="668">
        <v>100000</v>
      </c>
      <c r="P86" s="668">
        <v>1100000</v>
      </c>
      <c r="Q86" s="667" t="s">
        <v>759</v>
      </c>
      <c r="R86" s="667" t="s">
        <v>574</v>
      </c>
      <c r="S86" s="789"/>
      <c r="T86" s="241"/>
    </row>
    <row r="87" spans="1:20" ht="46.5" customHeight="1" x14ac:dyDescent="0.25">
      <c r="A87" s="682"/>
      <c r="B87" s="667"/>
      <c r="C87" s="667"/>
      <c r="D87" s="667"/>
      <c r="E87" s="667"/>
      <c r="F87" s="667"/>
      <c r="G87" s="667"/>
      <c r="H87" s="399" t="s">
        <v>786</v>
      </c>
      <c r="I87" s="399">
        <v>10</v>
      </c>
      <c r="J87" s="667"/>
      <c r="K87" s="758"/>
      <c r="L87" s="668"/>
      <c r="M87" s="668"/>
      <c r="N87" s="668"/>
      <c r="O87" s="668"/>
      <c r="P87" s="668"/>
      <c r="Q87" s="667"/>
      <c r="R87" s="667"/>
      <c r="S87" s="789"/>
      <c r="T87" s="241"/>
    </row>
    <row r="88" spans="1:20" ht="38.25" customHeight="1" x14ac:dyDescent="0.25">
      <c r="A88" s="682"/>
      <c r="B88" s="667"/>
      <c r="C88" s="667"/>
      <c r="D88" s="667"/>
      <c r="E88" s="667"/>
      <c r="F88" s="667"/>
      <c r="G88" s="667"/>
      <c r="H88" s="399" t="s">
        <v>794</v>
      </c>
      <c r="I88" s="399">
        <v>1</v>
      </c>
      <c r="J88" s="667"/>
      <c r="K88" s="758"/>
      <c r="L88" s="668"/>
      <c r="M88" s="668"/>
      <c r="N88" s="668"/>
      <c r="O88" s="668"/>
      <c r="P88" s="668"/>
      <c r="Q88" s="667"/>
      <c r="R88" s="667"/>
      <c r="S88" s="789"/>
      <c r="T88" s="241"/>
    </row>
    <row r="89" spans="1:20" ht="51" customHeight="1" x14ac:dyDescent="0.25">
      <c r="A89" s="682"/>
      <c r="B89" s="667"/>
      <c r="C89" s="667"/>
      <c r="D89" s="667"/>
      <c r="E89" s="667"/>
      <c r="F89" s="667"/>
      <c r="G89" s="667"/>
      <c r="H89" s="399" t="s">
        <v>63</v>
      </c>
      <c r="I89" s="399">
        <v>500</v>
      </c>
      <c r="J89" s="667"/>
      <c r="K89" s="758"/>
      <c r="L89" s="668"/>
      <c r="M89" s="668"/>
      <c r="N89" s="668"/>
      <c r="O89" s="668"/>
      <c r="P89" s="668"/>
      <c r="Q89" s="667"/>
      <c r="R89" s="667"/>
      <c r="S89" s="789"/>
      <c r="T89" s="241"/>
    </row>
    <row r="90" spans="1:20" ht="51" customHeight="1" x14ac:dyDescent="0.25">
      <c r="A90" s="682"/>
      <c r="B90" s="667"/>
      <c r="C90" s="667"/>
      <c r="D90" s="667"/>
      <c r="E90" s="667"/>
      <c r="F90" s="667"/>
      <c r="G90" s="667"/>
      <c r="H90" s="399" t="s">
        <v>795</v>
      </c>
      <c r="I90" s="399">
        <v>28</v>
      </c>
      <c r="J90" s="667"/>
      <c r="K90" s="758"/>
      <c r="L90" s="668"/>
      <c r="M90" s="668"/>
      <c r="N90" s="668"/>
      <c r="O90" s="668"/>
      <c r="P90" s="668"/>
      <c r="Q90" s="667"/>
      <c r="R90" s="667"/>
      <c r="S90" s="789"/>
      <c r="T90" s="241"/>
    </row>
    <row r="91" spans="1:20" ht="83.25" customHeight="1" x14ac:dyDescent="0.25">
      <c r="A91" s="682"/>
      <c r="B91" s="667"/>
      <c r="C91" s="667"/>
      <c r="D91" s="667"/>
      <c r="E91" s="667"/>
      <c r="F91" s="667"/>
      <c r="G91" s="667"/>
      <c r="H91" s="399" t="s">
        <v>787</v>
      </c>
      <c r="I91" s="399">
        <v>500</v>
      </c>
      <c r="J91" s="667"/>
      <c r="K91" s="758"/>
      <c r="L91" s="668"/>
      <c r="M91" s="668"/>
      <c r="N91" s="668"/>
      <c r="O91" s="668"/>
      <c r="P91" s="668"/>
      <c r="Q91" s="667"/>
      <c r="R91" s="667"/>
      <c r="S91" s="789"/>
      <c r="T91" s="241"/>
    </row>
    <row r="92" spans="1:20" ht="40.5" customHeight="1" x14ac:dyDescent="0.25">
      <c r="A92" s="682"/>
      <c r="B92" s="667"/>
      <c r="C92" s="667"/>
      <c r="D92" s="667"/>
      <c r="E92" s="667"/>
      <c r="F92" s="667"/>
      <c r="G92" s="667"/>
      <c r="H92" s="399" t="s">
        <v>615</v>
      </c>
      <c r="I92" s="399">
        <v>2</v>
      </c>
      <c r="J92" s="667"/>
      <c r="K92" s="758"/>
      <c r="L92" s="668"/>
      <c r="M92" s="668"/>
      <c r="N92" s="668"/>
      <c r="O92" s="668"/>
      <c r="P92" s="668"/>
      <c r="Q92" s="667"/>
      <c r="R92" s="667"/>
      <c r="S92" s="789"/>
      <c r="T92" s="241"/>
    </row>
    <row r="93" spans="1:20" ht="71.25" customHeight="1" x14ac:dyDescent="0.25">
      <c r="A93" s="682"/>
      <c r="B93" s="667"/>
      <c r="C93" s="667"/>
      <c r="D93" s="667"/>
      <c r="E93" s="667"/>
      <c r="F93" s="667"/>
      <c r="G93" s="667"/>
      <c r="H93" s="399" t="s">
        <v>796</v>
      </c>
      <c r="I93" s="399">
        <v>1</v>
      </c>
      <c r="J93" s="667"/>
      <c r="K93" s="758"/>
      <c r="L93" s="668"/>
      <c r="M93" s="668"/>
      <c r="N93" s="668"/>
      <c r="O93" s="668"/>
      <c r="P93" s="668"/>
      <c r="Q93" s="667"/>
      <c r="R93" s="667"/>
      <c r="S93" s="789"/>
      <c r="T93" s="241"/>
    </row>
    <row r="94" spans="1:20" ht="39" customHeight="1" x14ac:dyDescent="0.25">
      <c r="A94" s="682"/>
      <c r="B94" s="667"/>
      <c r="C94" s="667"/>
      <c r="D94" s="667"/>
      <c r="E94" s="667"/>
      <c r="F94" s="667"/>
      <c r="G94" s="667"/>
      <c r="H94" s="399" t="s">
        <v>797</v>
      </c>
      <c r="I94" s="399">
        <v>1</v>
      </c>
      <c r="J94" s="667"/>
      <c r="K94" s="758"/>
      <c r="L94" s="668"/>
      <c r="M94" s="668"/>
      <c r="N94" s="668"/>
      <c r="O94" s="668"/>
      <c r="P94" s="668"/>
      <c r="Q94" s="667"/>
      <c r="R94" s="667"/>
      <c r="S94" s="789"/>
      <c r="T94" s="241"/>
    </row>
    <row r="95" spans="1:20" ht="264.75" customHeight="1" x14ac:dyDescent="0.25">
      <c r="A95" s="402">
        <v>21</v>
      </c>
      <c r="B95" s="399">
        <v>6</v>
      </c>
      <c r="C95" s="399">
        <v>2</v>
      </c>
      <c r="D95" s="399">
        <v>3</v>
      </c>
      <c r="E95" s="399" t="s">
        <v>788</v>
      </c>
      <c r="F95" s="399" t="s">
        <v>2037</v>
      </c>
      <c r="G95" s="399" t="s">
        <v>789</v>
      </c>
      <c r="H95" s="399" t="s">
        <v>790</v>
      </c>
      <c r="I95" s="472" t="s">
        <v>791</v>
      </c>
      <c r="J95" s="399" t="s">
        <v>792</v>
      </c>
      <c r="K95" s="58" t="s">
        <v>42</v>
      </c>
      <c r="L95" s="473"/>
      <c r="M95" s="401">
        <v>130000</v>
      </c>
      <c r="N95" s="400"/>
      <c r="O95" s="401">
        <v>130000</v>
      </c>
      <c r="P95" s="400"/>
      <c r="Q95" s="399" t="s">
        <v>759</v>
      </c>
      <c r="R95" s="399" t="s">
        <v>574</v>
      </c>
      <c r="S95" s="239"/>
      <c r="T95" s="241"/>
    </row>
    <row r="97" spans="13:17" x14ac:dyDescent="0.25">
      <c r="M97" s="759"/>
      <c r="N97" s="637" t="s">
        <v>36</v>
      </c>
      <c r="O97" s="637"/>
      <c r="P97" s="637"/>
    </row>
    <row r="98" spans="13:17" x14ac:dyDescent="0.25">
      <c r="M98" s="760"/>
      <c r="N98" s="637" t="s">
        <v>37</v>
      </c>
      <c r="O98" s="637" t="s">
        <v>38</v>
      </c>
      <c r="P98" s="637"/>
    </row>
    <row r="99" spans="13:17" x14ac:dyDescent="0.25">
      <c r="M99" s="761"/>
      <c r="N99" s="637"/>
      <c r="O99" s="210">
        <v>2020</v>
      </c>
      <c r="P99" s="210">
        <v>2021</v>
      </c>
    </row>
    <row r="100" spans="13:17" x14ac:dyDescent="0.25">
      <c r="M100" s="397" t="s">
        <v>2002</v>
      </c>
      <c r="N100" s="140">
        <v>21</v>
      </c>
      <c r="O100" s="217">
        <f>SUM(O7:O95)</f>
        <v>2535000</v>
      </c>
      <c r="P100" s="243">
        <f>P10+P15+P18+P20+P26+P35+P38+P44+P48+P54+P61+P65+P66+P67+P78+P81+P86</f>
        <v>3620000</v>
      </c>
      <c r="Q100" s="244"/>
    </row>
  </sheetData>
  <mergeCells count="313">
    <mergeCell ref="R86:R94"/>
    <mergeCell ref="S86:S94"/>
    <mergeCell ref="M97:M99"/>
    <mergeCell ref="N98:N99"/>
    <mergeCell ref="N97:P97"/>
    <mergeCell ref="O98:P98"/>
    <mergeCell ref="A86:A94"/>
    <mergeCell ref="B86:B94"/>
    <mergeCell ref="C86:C94"/>
    <mergeCell ref="D86:D94"/>
    <mergeCell ref="E86:E94"/>
    <mergeCell ref="F86:F94"/>
    <mergeCell ref="G86:G94"/>
    <mergeCell ref="J86:J94"/>
    <mergeCell ref="K86:K94"/>
    <mergeCell ref="L86:L94"/>
    <mergeCell ref="M86:M94"/>
    <mergeCell ref="N86:N94"/>
    <mergeCell ref="O86:O94"/>
    <mergeCell ref="P86:P94"/>
    <mergeCell ref="Q86:Q94"/>
    <mergeCell ref="O81:O85"/>
    <mergeCell ref="P81:P85"/>
    <mergeCell ref="Q81:Q85"/>
    <mergeCell ref="R81:R85"/>
    <mergeCell ref="S81:S83"/>
    <mergeCell ref="R78:R80"/>
    <mergeCell ref="S78:S80"/>
    <mergeCell ref="T78:T80"/>
    <mergeCell ref="A81:A85"/>
    <mergeCell ref="B81:B85"/>
    <mergeCell ref="C81:C85"/>
    <mergeCell ref="D81:D85"/>
    <mergeCell ref="E81:E85"/>
    <mergeCell ref="F81:F85"/>
    <mergeCell ref="G81:G85"/>
    <mergeCell ref="J81:J85"/>
    <mergeCell ref="K81:K85"/>
    <mergeCell ref="L81:L85"/>
    <mergeCell ref="M81:M85"/>
    <mergeCell ref="N81:N85"/>
    <mergeCell ref="M78:M80"/>
    <mergeCell ref="N78:N80"/>
    <mergeCell ref="O78:O80"/>
    <mergeCell ref="P78:P80"/>
    <mergeCell ref="Q78:Q80"/>
    <mergeCell ref="F78:F80"/>
    <mergeCell ref="G78:G80"/>
    <mergeCell ref="J78:J80"/>
    <mergeCell ref="K78:K80"/>
    <mergeCell ref="L78:L80"/>
    <mergeCell ref="A78:A80"/>
    <mergeCell ref="B78:B80"/>
    <mergeCell ref="C78:C80"/>
    <mergeCell ref="D78:D80"/>
    <mergeCell ref="E78:E80"/>
    <mergeCell ref="N71:N75"/>
    <mergeCell ref="O71:O75"/>
    <mergeCell ref="P71:P75"/>
    <mergeCell ref="Q71:Q75"/>
    <mergeCell ref="R71:R75"/>
    <mergeCell ref="O68:O69"/>
    <mergeCell ref="P68:P69"/>
    <mergeCell ref="J71:J75"/>
    <mergeCell ref="K71:K75"/>
    <mergeCell ref="L71:L75"/>
    <mergeCell ref="M71:M75"/>
    <mergeCell ref="Q54:Q70"/>
    <mergeCell ref="R54:R70"/>
    <mergeCell ref="A71:A75"/>
    <mergeCell ref="B71:B75"/>
    <mergeCell ref="C71:C75"/>
    <mergeCell ref="D71:D75"/>
    <mergeCell ref="E71:E75"/>
    <mergeCell ref="F71:F75"/>
    <mergeCell ref="G71:G75"/>
    <mergeCell ref="H71:H72"/>
    <mergeCell ref="I71:I72"/>
    <mergeCell ref="H73:H74"/>
    <mergeCell ref="I73:I74"/>
    <mergeCell ref="M61:M64"/>
    <mergeCell ref="N61:N64"/>
    <mergeCell ref="O61:O64"/>
    <mergeCell ref="P61:P64"/>
    <mergeCell ref="H62:H64"/>
    <mergeCell ref="I62:I64"/>
    <mergeCell ref="G68:G69"/>
    <mergeCell ref="J68:J69"/>
    <mergeCell ref="M68:M69"/>
    <mergeCell ref="N68:N69"/>
    <mergeCell ref="L54:L70"/>
    <mergeCell ref="M54:M60"/>
    <mergeCell ref="N54:N60"/>
    <mergeCell ref="O54:O60"/>
    <mergeCell ref="P54:P60"/>
    <mergeCell ref="H55:H60"/>
    <mergeCell ref="I55:I60"/>
    <mergeCell ref="L48:L52"/>
    <mergeCell ref="A54:A70"/>
    <mergeCell ref="B54:B70"/>
    <mergeCell ref="C54:C70"/>
    <mergeCell ref="D54:D70"/>
    <mergeCell ref="E54:E70"/>
    <mergeCell ref="F54:F70"/>
    <mergeCell ref="G54:G60"/>
    <mergeCell ref="J54:J60"/>
    <mergeCell ref="K54:K70"/>
    <mergeCell ref="G61:G64"/>
    <mergeCell ref="J61:J64"/>
    <mergeCell ref="M48:M52"/>
    <mergeCell ref="N48:N52"/>
    <mergeCell ref="O48:O52"/>
    <mergeCell ref="P48:P52"/>
    <mergeCell ref="Q48:Q52"/>
    <mergeCell ref="R48:R52"/>
    <mergeCell ref="A44:A47"/>
    <mergeCell ref="B44:B47"/>
    <mergeCell ref="C44:C47"/>
    <mergeCell ref="D44:D47"/>
    <mergeCell ref="E44:E47"/>
    <mergeCell ref="F44:F47"/>
    <mergeCell ref="J44:J47"/>
    <mergeCell ref="K44:K47"/>
    <mergeCell ref="L44:L47"/>
    <mergeCell ref="M44:M47"/>
    <mergeCell ref="A48:A52"/>
    <mergeCell ref="B48:B52"/>
    <mergeCell ref="C48:C52"/>
    <mergeCell ref="D48:D52"/>
    <mergeCell ref="E48:E52"/>
    <mergeCell ref="F48:F52"/>
    <mergeCell ref="J48:J52"/>
    <mergeCell ref="K48:K52"/>
    <mergeCell ref="O41:O43"/>
    <mergeCell ref="P41:P43"/>
    <mergeCell ref="Q41:Q43"/>
    <mergeCell ref="R41:R43"/>
    <mergeCell ref="N44:N47"/>
    <mergeCell ref="O44:O47"/>
    <mergeCell ref="P44:P47"/>
    <mergeCell ref="Q44:Q47"/>
    <mergeCell ref="R44:R47"/>
    <mergeCell ref="L41:L43"/>
    <mergeCell ref="M41:M43"/>
    <mergeCell ref="N41:N43"/>
    <mergeCell ref="A38:A40"/>
    <mergeCell ref="B38:B40"/>
    <mergeCell ref="C38:C40"/>
    <mergeCell ref="D38:D40"/>
    <mergeCell ref="E38:E40"/>
    <mergeCell ref="F38:F40"/>
    <mergeCell ref="G38:G40"/>
    <mergeCell ref="J38:J40"/>
    <mergeCell ref="K38:K40"/>
    <mergeCell ref="L38:L40"/>
    <mergeCell ref="M38:M40"/>
    <mergeCell ref="N38:N40"/>
    <mergeCell ref="A41:A43"/>
    <mergeCell ref="B41:B43"/>
    <mergeCell ref="C41:C43"/>
    <mergeCell ref="D41:D43"/>
    <mergeCell ref="E41:E43"/>
    <mergeCell ref="F41:F43"/>
    <mergeCell ref="G41:G43"/>
    <mergeCell ref="J41:J43"/>
    <mergeCell ref="K41:K43"/>
    <mergeCell ref="K33:K34"/>
    <mergeCell ref="O38:O40"/>
    <mergeCell ref="P38:P40"/>
    <mergeCell ref="Q38:Q40"/>
    <mergeCell ref="R38:R40"/>
    <mergeCell ref="A35:A37"/>
    <mergeCell ref="B35:B37"/>
    <mergeCell ref="C35:C37"/>
    <mergeCell ref="D35:D37"/>
    <mergeCell ref="E35:E37"/>
    <mergeCell ref="F35:F37"/>
    <mergeCell ref="G35:G37"/>
    <mergeCell ref="J35:J37"/>
    <mergeCell ref="K35:K37"/>
    <mergeCell ref="L35:L37"/>
    <mergeCell ref="M35:M37"/>
    <mergeCell ref="N35:N37"/>
    <mergeCell ref="O35:O37"/>
    <mergeCell ref="P35:P37"/>
    <mergeCell ref="Q35:Q37"/>
    <mergeCell ref="R35:R37"/>
    <mergeCell ref="L33:L34"/>
    <mergeCell ref="M33:M34"/>
    <mergeCell ref="N33:N34"/>
    <mergeCell ref="O33:O34"/>
    <mergeCell ref="P33:P34"/>
    <mergeCell ref="Q33:Q34"/>
    <mergeCell ref="R33:R34"/>
    <mergeCell ref="A26:A32"/>
    <mergeCell ref="B26:B32"/>
    <mergeCell ref="C26:C32"/>
    <mergeCell ref="D26:D32"/>
    <mergeCell ref="E26:E32"/>
    <mergeCell ref="G27:G28"/>
    <mergeCell ref="G29:G30"/>
    <mergeCell ref="G31:G32"/>
    <mergeCell ref="F26:F32"/>
    <mergeCell ref="A33:A34"/>
    <mergeCell ref="B33:B34"/>
    <mergeCell ref="C33:C34"/>
    <mergeCell ref="D33:D34"/>
    <mergeCell ref="E33:E34"/>
    <mergeCell ref="F33:F34"/>
    <mergeCell ref="G33:G34"/>
    <mergeCell ref="J33:J34"/>
    <mergeCell ref="N26:N32"/>
    <mergeCell ref="O26:O32"/>
    <mergeCell ref="P26:P32"/>
    <mergeCell ref="Q26:Q32"/>
    <mergeCell ref="R26:R32"/>
    <mergeCell ref="J26:J32"/>
    <mergeCell ref="K26:K32"/>
    <mergeCell ref="L26:L32"/>
    <mergeCell ref="M26:M32"/>
    <mergeCell ref="R18:R19"/>
    <mergeCell ref="A20:A25"/>
    <mergeCell ref="B20:B25"/>
    <mergeCell ref="C20:C25"/>
    <mergeCell ref="D20:D25"/>
    <mergeCell ref="E20:E25"/>
    <mergeCell ref="F20:F25"/>
    <mergeCell ref="G20:G25"/>
    <mergeCell ref="J20:J25"/>
    <mergeCell ref="K20:K25"/>
    <mergeCell ref="L20:L25"/>
    <mergeCell ref="M20:M25"/>
    <mergeCell ref="N20:N25"/>
    <mergeCell ref="O20:O25"/>
    <mergeCell ref="P20:P25"/>
    <mergeCell ref="Q20:Q25"/>
    <mergeCell ref="R20:R25"/>
    <mergeCell ref="H21:H25"/>
    <mergeCell ref="I21:I25"/>
    <mergeCell ref="Q15:Q17"/>
    <mergeCell ref="R15:R17"/>
    <mergeCell ref="A18:A19"/>
    <mergeCell ref="B18:B19"/>
    <mergeCell ref="C18:C19"/>
    <mergeCell ref="D18:D19"/>
    <mergeCell ref="E18:E19"/>
    <mergeCell ref="F18:F19"/>
    <mergeCell ref="J18:J19"/>
    <mergeCell ref="K18:K19"/>
    <mergeCell ref="L18:L19"/>
    <mergeCell ref="M18:M19"/>
    <mergeCell ref="N18:N19"/>
    <mergeCell ref="O18:O19"/>
    <mergeCell ref="P18:P19"/>
    <mergeCell ref="F15:F17"/>
    <mergeCell ref="J15:J17"/>
    <mergeCell ref="K15:K17"/>
    <mergeCell ref="L15:L17"/>
    <mergeCell ref="M15:M17"/>
    <mergeCell ref="A15:A17"/>
    <mergeCell ref="B15:B17"/>
    <mergeCell ref="C15:C17"/>
    <mergeCell ref="Q18:Q19"/>
    <mergeCell ref="Q10:Q14"/>
    <mergeCell ref="R10:R14"/>
    <mergeCell ref="G11:G12"/>
    <mergeCell ref="G13:G14"/>
    <mergeCell ref="F10:F14"/>
    <mergeCell ref="J10:J14"/>
    <mergeCell ref="K10:K14"/>
    <mergeCell ref="L10:L14"/>
    <mergeCell ref="M10:M14"/>
    <mergeCell ref="A10:A14"/>
    <mergeCell ref="B10:B14"/>
    <mergeCell ref="C10:C14"/>
    <mergeCell ref="D10:D14"/>
    <mergeCell ref="E10:E14"/>
    <mergeCell ref="N10:N14"/>
    <mergeCell ref="O10:O14"/>
    <mergeCell ref="P10:P14"/>
    <mergeCell ref="N15:N17"/>
    <mergeCell ref="O15:O17"/>
    <mergeCell ref="P15:P17"/>
    <mergeCell ref="E15:E17"/>
    <mergeCell ref="D15:D17"/>
    <mergeCell ref="Q7:Q9"/>
    <mergeCell ref="R7:R9"/>
    <mergeCell ref="G7:G9"/>
    <mergeCell ref="H7:H9"/>
    <mergeCell ref="I7:I9"/>
    <mergeCell ref="J7:J9"/>
    <mergeCell ref="K7:K9"/>
    <mergeCell ref="L7:L9"/>
    <mergeCell ref="M7:M9"/>
    <mergeCell ref="N7:N9"/>
    <mergeCell ref="O7:O9"/>
    <mergeCell ref="P7:P9"/>
    <mergeCell ref="H4:I4"/>
    <mergeCell ref="K4:L4"/>
    <mergeCell ref="M4:N4"/>
    <mergeCell ref="O4:P4"/>
    <mergeCell ref="A7:A9"/>
    <mergeCell ref="B7:B9"/>
    <mergeCell ref="C7:C9"/>
    <mergeCell ref="D7:D9"/>
    <mergeCell ref="E7:E9"/>
    <mergeCell ref="F7:F9"/>
    <mergeCell ref="A4:A5"/>
    <mergeCell ref="B4:B5"/>
    <mergeCell ref="C4:C5"/>
    <mergeCell ref="D4:D5"/>
    <mergeCell ref="F4:F5"/>
    <mergeCell ref="G4: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5"/>
  <sheetViews>
    <sheetView topLeftCell="A16" zoomScale="70" zoomScaleNormal="70" workbookViewId="0">
      <selection activeCell="M23" sqref="M23:M25"/>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customFormat="1" ht="20.25" customHeight="1" x14ac:dyDescent="0.25"/>
    <row r="2" spans="1:19" ht="19.5" customHeight="1" x14ac:dyDescent="0.3">
      <c r="A2" s="14" t="s">
        <v>2001</v>
      </c>
    </row>
    <row r="3" spans="1:19" ht="18" customHeight="1" x14ac:dyDescent="0.3">
      <c r="A3" s="95"/>
      <c r="M3" s="2"/>
      <c r="N3" s="2"/>
      <c r="O3" s="2"/>
      <c r="P3" s="2"/>
    </row>
    <row r="4" spans="1:19" s="4" customFormat="1" ht="47.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ht="35.25" customHeight="1"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3"/>
    </row>
    <row r="6" spans="1:19" s="4" customFormat="1" ht="15.75" customHeight="1"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3"/>
    </row>
    <row r="7" spans="1:19" s="11" customFormat="1" ht="71.25" customHeight="1" x14ac:dyDescent="0.25">
      <c r="A7" s="602">
        <v>1</v>
      </c>
      <c r="B7" s="610" t="s">
        <v>101</v>
      </c>
      <c r="C7" s="610">
        <v>2.2999999999999998</v>
      </c>
      <c r="D7" s="582">
        <v>10</v>
      </c>
      <c r="E7" s="584" t="s">
        <v>102</v>
      </c>
      <c r="F7" s="582" t="s">
        <v>103</v>
      </c>
      <c r="G7" s="584" t="s">
        <v>104</v>
      </c>
      <c r="H7" s="211" t="s">
        <v>105</v>
      </c>
      <c r="I7" s="15" t="s">
        <v>47</v>
      </c>
      <c r="J7" s="584" t="s">
        <v>106</v>
      </c>
      <c r="K7" s="598" t="s">
        <v>46</v>
      </c>
      <c r="L7" s="598" t="s">
        <v>107</v>
      </c>
      <c r="M7" s="592">
        <v>76600</v>
      </c>
      <c r="N7" s="600" t="s">
        <v>107</v>
      </c>
      <c r="O7" s="590">
        <v>76600</v>
      </c>
      <c r="P7" s="592" t="s">
        <v>107</v>
      </c>
      <c r="Q7" s="584" t="s">
        <v>108</v>
      </c>
      <c r="R7" s="582" t="s">
        <v>109</v>
      </c>
      <c r="S7" s="19"/>
    </row>
    <row r="8" spans="1:19" s="11" customFormat="1" ht="73.5" customHeight="1" x14ac:dyDescent="0.25">
      <c r="A8" s="603"/>
      <c r="B8" s="611"/>
      <c r="C8" s="611"/>
      <c r="D8" s="583"/>
      <c r="E8" s="585"/>
      <c r="F8" s="583"/>
      <c r="G8" s="585"/>
      <c r="H8" s="17" t="s">
        <v>110</v>
      </c>
      <c r="I8" s="15" t="s">
        <v>111</v>
      </c>
      <c r="J8" s="585"/>
      <c r="K8" s="599"/>
      <c r="L8" s="599"/>
      <c r="M8" s="593"/>
      <c r="N8" s="601"/>
      <c r="O8" s="591"/>
      <c r="P8" s="593"/>
      <c r="Q8" s="585"/>
      <c r="R8" s="583"/>
      <c r="S8" s="19"/>
    </row>
    <row r="9" spans="1:19" ht="72" customHeight="1" x14ac:dyDescent="0.25">
      <c r="A9" s="623">
        <v>2</v>
      </c>
      <c r="B9" s="617" t="s">
        <v>101</v>
      </c>
      <c r="C9" s="617">
        <v>2.2999999999999998</v>
      </c>
      <c r="D9" s="617">
        <v>10</v>
      </c>
      <c r="E9" s="617" t="s">
        <v>115</v>
      </c>
      <c r="F9" s="617" t="s">
        <v>116</v>
      </c>
      <c r="G9" s="617" t="s">
        <v>60</v>
      </c>
      <c r="H9" s="215" t="s">
        <v>105</v>
      </c>
      <c r="I9" s="215">
        <v>1</v>
      </c>
      <c r="J9" s="617" t="s">
        <v>112</v>
      </c>
      <c r="K9" s="617" t="s">
        <v>34</v>
      </c>
      <c r="L9" s="617" t="s">
        <v>107</v>
      </c>
      <c r="M9" s="614">
        <f>15000+1400</f>
        <v>16400</v>
      </c>
      <c r="N9" s="617" t="s">
        <v>107</v>
      </c>
      <c r="O9" s="614">
        <f>15000+1400</f>
        <v>16400</v>
      </c>
      <c r="P9" s="617" t="s">
        <v>107</v>
      </c>
      <c r="Q9" s="617" t="s">
        <v>108</v>
      </c>
      <c r="R9" s="617" t="s">
        <v>109</v>
      </c>
    </row>
    <row r="10" spans="1:19" ht="36" customHeight="1" x14ac:dyDescent="0.25">
      <c r="A10" s="624"/>
      <c r="B10" s="618"/>
      <c r="C10" s="618"/>
      <c r="D10" s="618"/>
      <c r="E10" s="618"/>
      <c r="F10" s="618"/>
      <c r="G10" s="618"/>
      <c r="H10" s="103" t="s">
        <v>117</v>
      </c>
      <c r="I10" s="215">
        <v>26</v>
      </c>
      <c r="J10" s="618"/>
      <c r="K10" s="618"/>
      <c r="L10" s="618"/>
      <c r="M10" s="615"/>
      <c r="N10" s="618"/>
      <c r="O10" s="615"/>
      <c r="P10" s="618"/>
      <c r="Q10" s="618"/>
      <c r="R10" s="618"/>
    </row>
    <row r="11" spans="1:19" ht="54" customHeight="1" x14ac:dyDescent="0.25">
      <c r="A11" s="625"/>
      <c r="B11" s="619"/>
      <c r="C11" s="619"/>
      <c r="D11" s="619"/>
      <c r="E11" s="619"/>
      <c r="F11" s="619"/>
      <c r="G11" s="619"/>
      <c r="H11" s="215" t="s">
        <v>110</v>
      </c>
      <c r="I11" s="215">
        <v>26</v>
      </c>
      <c r="J11" s="619"/>
      <c r="K11" s="619"/>
      <c r="L11" s="619"/>
      <c r="M11" s="616"/>
      <c r="N11" s="619"/>
      <c r="O11" s="616"/>
      <c r="P11" s="619"/>
      <c r="Q11" s="619"/>
      <c r="R11" s="619"/>
    </row>
    <row r="12" spans="1:19" ht="47.25" customHeight="1" x14ac:dyDescent="0.25">
      <c r="A12" s="606">
        <v>3</v>
      </c>
      <c r="B12" s="604" t="s">
        <v>120</v>
      </c>
      <c r="C12" s="604">
        <v>1</v>
      </c>
      <c r="D12" s="604">
        <v>6</v>
      </c>
      <c r="E12" s="608" t="s">
        <v>121</v>
      </c>
      <c r="F12" s="629" t="s">
        <v>122</v>
      </c>
      <c r="G12" s="604" t="s">
        <v>57</v>
      </c>
      <c r="H12" s="17" t="s">
        <v>118</v>
      </c>
      <c r="I12" s="214">
        <v>1</v>
      </c>
      <c r="J12" s="631" t="s">
        <v>123</v>
      </c>
      <c r="K12" s="626" t="s">
        <v>34</v>
      </c>
      <c r="L12" s="604" t="s">
        <v>107</v>
      </c>
      <c r="M12" s="627">
        <v>10000</v>
      </c>
      <c r="N12" s="604" t="s">
        <v>107</v>
      </c>
      <c r="O12" s="627">
        <v>10000</v>
      </c>
      <c r="P12" s="604" t="s">
        <v>107</v>
      </c>
      <c r="Q12" s="608" t="s">
        <v>108</v>
      </c>
      <c r="R12" s="608" t="s">
        <v>109</v>
      </c>
    </row>
    <row r="13" spans="1:19" ht="50.25" customHeight="1" x14ac:dyDescent="0.25">
      <c r="A13" s="607"/>
      <c r="B13" s="605"/>
      <c r="C13" s="605"/>
      <c r="D13" s="605"/>
      <c r="E13" s="609"/>
      <c r="F13" s="630"/>
      <c r="G13" s="605"/>
      <c r="H13" s="17" t="s">
        <v>119</v>
      </c>
      <c r="I13" s="214" t="s">
        <v>124</v>
      </c>
      <c r="J13" s="631"/>
      <c r="K13" s="626"/>
      <c r="L13" s="605"/>
      <c r="M13" s="628"/>
      <c r="N13" s="605"/>
      <c r="O13" s="628"/>
      <c r="P13" s="605"/>
      <c r="Q13" s="609"/>
      <c r="R13" s="609"/>
    </row>
    <row r="14" spans="1:19" ht="50.25" customHeight="1" x14ac:dyDescent="0.25">
      <c r="A14" s="606">
        <v>4</v>
      </c>
      <c r="B14" s="608" t="s">
        <v>46</v>
      </c>
      <c r="C14" s="608">
        <v>5</v>
      </c>
      <c r="D14" s="608">
        <v>4</v>
      </c>
      <c r="E14" s="608" t="s">
        <v>125</v>
      </c>
      <c r="F14" s="629" t="s">
        <v>126</v>
      </c>
      <c r="G14" s="608" t="s">
        <v>57</v>
      </c>
      <c r="H14" s="17" t="s">
        <v>118</v>
      </c>
      <c r="I14" s="214">
        <v>1</v>
      </c>
      <c r="J14" s="608" t="s">
        <v>127</v>
      </c>
      <c r="K14" s="608" t="s">
        <v>34</v>
      </c>
      <c r="L14" s="608" t="s">
        <v>107</v>
      </c>
      <c r="M14" s="612">
        <v>20000</v>
      </c>
      <c r="N14" s="608" t="s">
        <v>107</v>
      </c>
      <c r="O14" s="612">
        <v>20000</v>
      </c>
      <c r="P14" s="608" t="s">
        <v>107</v>
      </c>
      <c r="Q14" s="608" t="s">
        <v>108</v>
      </c>
      <c r="R14" s="608" t="s">
        <v>109</v>
      </c>
    </row>
    <row r="15" spans="1:19" ht="50.25" customHeight="1" x14ac:dyDescent="0.25">
      <c r="A15" s="607"/>
      <c r="B15" s="609"/>
      <c r="C15" s="609"/>
      <c r="D15" s="609"/>
      <c r="E15" s="609"/>
      <c r="F15" s="630"/>
      <c r="G15" s="609"/>
      <c r="H15" s="17" t="s">
        <v>119</v>
      </c>
      <c r="I15" s="214" t="s">
        <v>124</v>
      </c>
      <c r="J15" s="609"/>
      <c r="K15" s="609"/>
      <c r="L15" s="609"/>
      <c r="M15" s="613"/>
      <c r="N15" s="609"/>
      <c r="O15" s="613"/>
      <c r="P15" s="609"/>
      <c r="Q15" s="609"/>
      <c r="R15" s="609"/>
    </row>
    <row r="16" spans="1:19" ht="50.25" customHeight="1" x14ac:dyDescent="0.25">
      <c r="A16" s="632">
        <v>5</v>
      </c>
      <c r="B16" s="634" t="s">
        <v>128</v>
      </c>
      <c r="C16" s="634">
        <v>5</v>
      </c>
      <c r="D16" s="634">
        <v>11</v>
      </c>
      <c r="E16" s="629" t="s">
        <v>129</v>
      </c>
      <c r="F16" s="629" t="s">
        <v>130</v>
      </c>
      <c r="G16" s="610" t="s">
        <v>51</v>
      </c>
      <c r="H16" s="115" t="s">
        <v>51</v>
      </c>
      <c r="I16" s="115">
        <v>1</v>
      </c>
      <c r="J16" s="629" t="s">
        <v>131</v>
      </c>
      <c r="K16" s="634" t="s">
        <v>34</v>
      </c>
      <c r="L16" s="634" t="s">
        <v>107</v>
      </c>
      <c r="M16" s="639">
        <v>30000</v>
      </c>
      <c r="N16" s="634" t="s">
        <v>107</v>
      </c>
      <c r="O16" s="639">
        <v>30000</v>
      </c>
      <c r="P16" s="634" t="s">
        <v>107</v>
      </c>
      <c r="Q16" s="629" t="s">
        <v>108</v>
      </c>
      <c r="R16" s="629" t="s">
        <v>109</v>
      </c>
    </row>
    <row r="17" spans="1:18" ht="50.25" customHeight="1" x14ac:dyDescent="0.25">
      <c r="A17" s="633"/>
      <c r="B17" s="635"/>
      <c r="C17" s="635"/>
      <c r="D17" s="635"/>
      <c r="E17" s="630"/>
      <c r="F17" s="630"/>
      <c r="G17" s="636"/>
      <c r="H17" s="17" t="s">
        <v>59</v>
      </c>
      <c r="I17" s="115">
        <v>30</v>
      </c>
      <c r="J17" s="630"/>
      <c r="K17" s="635"/>
      <c r="L17" s="635"/>
      <c r="M17" s="640"/>
      <c r="N17" s="635"/>
      <c r="O17" s="640"/>
      <c r="P17" s="635"/>
      <c r="Q17" s="630"/>
      <c r="R17" s="630"/>
    </row>
    <row r="18" spans="1:18" ht="35.25" customHeight="1" x14ac:dyDescent="0.25">
      <c r="A18" s="606">
        <v>6</v>
      </c>
      <c r="B18" s="604" t="s">
        <v>133</v>
      </c>
      <c r="C18" s="604">
        <v>1</v>
      </c>
      <c r="D18" s="604">
        <v>6</v>
      </c>
      <c r="E18" s="608" t="s">
        <v>134</v>
      </c>
      <c r="F18" s="608" t="s">
        <v>135</v>
      </c>
      <c r="G18" s="604" t="s">
        <v>76</v>
      </c>
      <c r="H18" s="98" t="s">
        <v>79</v>
      </c>
      <c r="I18" s="17">
        <v>1</v>
      </c>
      <c r="J18" s="608" t="s">
        <v>136</v>
      </c>
      <c r="K18" s="604" t="s">
        <v>34</v>
      </c>
      <c r="L18" s="604" t="s">
        <v>107</v>
      </c>
      <c r="M18" s="627">
        <v>80000</v>
      </c>
      <c r="N18" s="627" t="s">
        <v>107</v>
      </c>
      <c r="O18" s="627">
        <v>80000</v>
      </c>
      <c r="P18" s="604" t="s">
        <v>107</v>
      </c>
      <c r="Q18" s="608" t="s">
        <v>108</v>
      </c>
      <c r="R18" s="608" t="s">
        <v>109</v>
      </c>
    </row>
    <row r="19" spans="1:18" ht="50.25" customHeight="1" x14ac:dyDescent="0.25">
      <c r="A19" s="620"/>
      <c r="B19" s="621"/>
      <c r="C19" s="621"/>
      <c r="D19" s="621"/>
      <c r="E19" s="622"/>
      <c r="F19" s="622"/>
      <c r="G19" s="621"/>
      <c r="H19" s="99" t="s">
        <v>132</v>
      </c>
      <c r="I19" s="212">
        <v>35</v>
      </c>
      <c r="J19" s="622"/>
      <c r="K19" s="621"/>
      <c r="L19" s="621"/>
      <c r="M19" s="638"/>
      <c r="N19" s="638"/>
      <c r="O19" s="638"/>
      <c r="P19" s="621"/>
      <c r="Q19" s="622"/>
      <c r="R19" s="622"/>
    </row>
    <row r="20" spans="1:18" ht="50.25" customHeight="1" x14ac:dyDescent="0.25">
      <c r="A20" s="620"/>
      <c r="B20" s="621"/>
      <c r="C20" s="621"/>
      <c r="D20" s="621"/>
      <c r="E20" s="622"/>
      <c r="F20" s="622"/>
      <c r="G20" s="621"/>
      <c r="H20" s="96" t="s">
        <v>137</v>
      </c>
      <c r="I20" s="17" t="s">
        <v>138</v>
      </c>
      <c r="J20" s="622"/>
      <c r="K20" s="621"/>
      <c r="L20" s="621"/>
      <c r="M20" s="638"/>
      <c r="N20" s="638"/>
      <c r="O20" s="638"/>
      <c r="P20" s="621"/>
      <c r="Q20" s="622"/>
      <c r="R20" s="622"/>
    </row>
    <row r="21" spans="1:18" ht="50.25" customHeight="1" x14ac:dyDescent="0.25">
      <c r="A21" s="607"/>
      <c r="B21" s="605"/>
      <c r="C21" s="605"/>
      <c r="D21" s="605"/>
      <c r="E21" s="609"/>
      <c r="F21" s="609"/>
      <c r="G21" s="605"/>
      <c r="H21" s="214" t="s">
        <v>139</v>
      </c>
      <c r="I21" s="17" t="s">
        <v>138</v>
      </c>
      <c r="J21" s="609"/>
      <c r="K21" s="605"/>
      <c r="L21" s="605"/>
      <c r="M21" s="628"/>
      <c r="N21" s="628"/>
      <c r="O21" s="628"/>
      <c r="P21" s="605"/>
      <c r="Q21" s="609"/>
      <c r="R21" s="609"/>
    </row>
    <row r="23" spans="1:18" x14ac:dyDescent="0.25">
      <c r="M23" s="419"/>
      <c r="N23" s="637" t="s">
        <v>36</v>
      </c>
      <c r="O23" s="637"/>
    </row>
    <row r="24" spans="1:18" x14ac:dyDescent="0.25">
      <c r="M24" s="420"/>
      <c r="N24" s="185" t="s">
        <v>37</v>
      </c>
      <c r="O24" s="216" t="s">
        <v>38</v>
      </c>
    </row>
    <row r="25" spans="1:18" x14ac:dyDescent="0.25">
      <c r="M25" s="420" t="s">
        <v>2002</v>
      </c>
      <c r="N25" s="205">
        <v>6</v>
      </c>
      <c r="O25" s="217">
        <f>O7+O9+O12+O14+O16+O18</f>
        <v>233000</v>
      </c>
    </row>
  </sheetData>
  <mergeCells count="111">
    <mergeCell ref="Q12:Q13"/>
    <mergeCell ref="R12:R13"/>
    <mergeCell ref="Q14:Q15"/>
    <mergeCell ref="R14:R15"/>
    <mergeCell ref="F14:F15"/>
    <mergeCell ref="G16:G17"/>
    <mergeCell ref="J16:J17"/>
    <mergeCell ref="N23:O23"/>
    <mergeCell ref="M18:M21"/>
    <mergeCell ref="N18:N21"/>
    <mergeCell ref="O18:O21"/>
    <mergeCell ref="P18:P21"/>
    <mergeCell ref="Q18:Q21"/>
    <mergeCell ref="R18:R21"/>
    <mergeCell ref="L16:L17"/>
    <mergeCell ref="M16:M17"/>
    <mergeCell ref="N16:N17"/>
    <mergeCell ref="O16:O17"/>
    <mergeCell ref="P16:P17"/>
    <mergeCell ref="Q16:Q17"/>
    <mergeCell ref="R16:R17"/>
    <mergeCell ref="L18:L21"/>
    <mergeCell ref="F9:F11"/>
    <mergeCell ref="G9:G11"/>
    <mergeCell ref="J9:J11"/>
    <mergeCell ref="K9:K11"/>
    <mergeCell ref="L9:L11"/>
    <mergeCell ref="M9:M11"/>
    <mergeCell ref="N9:N11"/>
    <mergeCell ref="A16:A17"/>
    <mergeCell ref="B16:B17"/>
    <mergeCell ref="C16:C17"/>
    <mergeCell ref="D16:D17"/>
    <mergeCell ref="E16:E17"/>
    <mergeCell ref="F16:F17"/>
    <mergeCell ref="K16:K17"/>
    <mergeCell ref="Q9:Q11"/>
    <mergeCell ref="R9:R11"/>
    <mergeCell ref="A18:A21"/>
    <mergeCell ref="B18:B21"/>
    <mergeCell ref="C18:C21"/>
    <mergeCell ref="D18:D21"/>
    <mergeCell ref="E18:E21"/>
    <mergeCell ref="F18:F21"/>
    <mergeCell ref="G18:G21"/>
    <mergeCell ref="J18:J21"/>
    <mergeCell ref="K18:K21"/>
    <mergeCell ref="A9:A11"/>
    <mergeCell ref="B9:B11"/>
    <mergeCell ref="C9:C11"/>
    <mergeCell ref="K12:K13"/>
    <mergeCell ref="L12:L13"/>
    <mergeCell ref="M12:M13"/>
    <mergeCell ref="N12:N13"/>
    <mergeCell ref="O12:O13"/>
    <mergeCell ref="P12:P13"/>
    <mergeCell ref="E12:E13"/>
    <mergeCell ref="F12:F13"/>
    <mergeCell ref="G12:G13"/>
    <mergeCell ref="J12:J13"/>
    <mergeCell ref="G14:G15"/>
    <mergeCell ref="J14:J15"/>
    <mergeCell ref="K14:K15"/>
    <mergeCell ref="L14:L15"/>
    <mergeCell ref="M14:M15"/>
    <mergeCell ref="N14:N15"/>
    <mergeCell ref="O14:O15"/>
    <mergeCell ref="P14:P15"/>
    <mergeCell ref="G7:G8"/>
    <mergeCell ref="J7:J8"/>
    <mergeCell ref="O9:O11"/>
    <mergeCell ref="P9:P11"/>
    <mergeCell ref="B12:B13"/>
    <mergeCell ref="C12:C13"/>
    <mergeCell ref="D12:D13"/>
    <mergeCell ref="A14:A15"/>
    <mergeCell ref="B14:B15"/>
    <mergeCell ref="C14:C15"/>
    <mergeCell ref="D14:D15"/>
    <mergeCell ref="E14:E15"/>
    <mergeCell ref="B7:B8"/>
    <mergeCell ref="C7:C8"/>
    <mergeCell ref="D7:D8"/>
    <mergeCell ref="E7:E8"/>
    <mergeCell ref="A12:A13"/>
    <mergeCell ref="D9:D11"/>
    <mergeCell ref="E9:E11"/>
    <mergeCell ref="R4:R5"/>
    <mergeCell ref="G4:G5"/>
    <mergeCell ref="H4:I4"/>
    <mergeCell ref="J4:J5"/>
    <mergeCell ref="K4:L4"/>
    <mergeCell ref="M4:N4"/>
    <mergeCell ref="O4:P4"/>
    <mergeCell ref="K7:K8"/>
    <mergeCell ref="L7:L8"/>
    <mergeCell ref="M7:M8"/>
    <mergeCell ref="N7:N8"/>
    <mergeCell ref="R7:R8"/>
    <mergeCell ref="F7:F8"/>
    <mergeCell ref="Q7:Q8"/>
    <mergeCell ref="A4:A5"/>
    <mergeCell ref="B4:B5"/>
    <mergeCell ref="C4:C5"/>
    <mergeCell ref="D4:D5"/>
    <mergeCell ref="E4:E5"/>
    <mergeCell ref="F4:F5"/>
    <mergeCell ref="O7:O8"/>
    <mergeCell ref="P7:P8"/>
    <mergeCell ref="Q4:Q5"/>
    <mergeCell ref="A7:A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WVW110"/>
  <sheetViews>
    <sheetView zoomScale="60" zoomScaleNormal="60" workbookViewId="0">
      <selection activeCell="F9" sqref="F9:F10"/>
    </sheetView>
  </sheetViews>
  <sheetFormatPr defaultRowHeight="21" x14ac:dyDescent="0.35"/>
  <cols>
    <col min="1" max="1" width="6" style="295" customWidth="1"/>
    <col min="2" max="2" width="8.85546875" style="1" customWidth="1"/>
    <col min="3" max="3" width="11.42578125" style="1" customWidth="1"/>
    <col min="4" max="4" width="9.7109375" style="1" customWidth="1"/>
    <col min="5" max="5" width="27" style="1" customWidth="1"/>
    <col min="6" max="6" width="83.42578125" style="1" customWidth="1"/>
    <col min="7" max="7" width="17.7109375" style="1" customWidth="1"/>
    <col min="8" max="9" width="20.7109375" style="1" customWidth="1"/>
    <col min="10" max="10" width="29.7109375" style="1" customWidth="1"/>
    <col min="11" max="12" width="19.5703125" style="1" customWidth="1"/>
    <col min="13" max="13" width="20.140625" style="2" customWidth="1"/>
    <col min="14" max="14" width="19.42578125" style="2" customWidth="1"/>
    <col min="15" max="15" width="17.85546875" style="2" customWidth="1"/>
    <col min="16" max="16" width="21.85546875" style="2" customWidth="1"/>
    <col min="17" max="17" width="21.42578125" style="1" customWidth="1"/>
    <col min="18" max="18" width="27.5703125" style="1" customWidth="1"/>
    <col min="19" max="19" width="18.140625" style="225" customWidth="1"/>
    <col min="20" max="20" width="20.7109375" style="225" customWidth="1"/>
    <col min="21" max="21" width="9.140625" style="225"/>
    <col min="22" max="255" width="9.140625" style="1"/>
    <col min="256" max="256" width="4.7109375" style="1" bestFit="1" customWidth="1"/>
    <col min="257" max="257" width="9.7109375" style="1" bestFit="1" customWidth="1"/>
    <col min="258" max="258" width="10" style="1" bestFit="1" customWidth="1"/>
    <col min="259" max="259" width="8.85546875" style="1" bestFit="1" customWidth="1"/>
    <col min="260" max="260" width="22.85546875" style="1" customWidth="1"/>
    <col min="261" max="261" width="59.7109375" style="1" bestFit="1" customWidth="1"/>
    <col min="262" max="262" width="57.85546875" style="1" bestFit="1" customWidth="1"/>
    <col min="263" max="263" width="35.28515625" style="1" bestFit="1" customWidth="1"/>
    <col min="264" max="264" width="28.140625" style="1" bestFit="1" customWidth="1"/>
    <col min="265" max="265" width="33.140625" style="1" bestFit="1" customWidth="1"/>
    <col min="266" max="266" width="26" style="1" bestFit="1" customWidth="1"/>
    <col min="267" max="267" width="19.140625" style="1" bestFit="1" customWidth="1"/>
    <col min="268" max="268" width="10.42578125" style="1" customWidth="1"/>
    <col min="269" max="269" width="11.85546875" style="1" customWidth="1"/>
    <col min="270" max="270" width="14.7109375" style="1" customWidth="1"/>
    <col min="271" max="271" width="9" style="1" bestFit="1" customWidth="1"/>
    <col min="272" max="511" width="9.140625" style="1"/>
    <col min="512" max="512" width="4.7109375" style="1" bestFit="1" customWidth="1"/>
    <col min="513" max="513" width="9.7109375" style="1" bestFit="1" customWidth="1"/>
    <col min="514" max="514" width="10" style="1" bestFit="1" customWidth="1"/>
    <col min="515" max="515" width="8.85546875" style="1" bestFit="1" customWidth="1"/>
    <col min="516" max="516" width="22.85546875" style="1" customWidth="1"/>
    <col min="517" max="517" width="59.7109375" style="1" bestFit="1" customWidth="1"/>
    <col min="518" max="518" width="57.85546875" style="1" bestFit="1" customWidth="1"/>
    <col min="519" max="519" width="35.28515625" style="1" bestFit="1" customWidth="1"/>
    <col min="520" max="520" width="28.140625" style="1" bestFit="1" customWidth="1"/>
    <col min="521" max="521" width="33.140625" style="1" bestFit="1" customWidth="1"/>
    <col min="522" max="522" width="26" style="1" bestFit="1" customWidth="1"/>
    <col min="523" max="523" width="19.140625" style="1" bestFit="1" customWidth="1"/>
    <col min="524" max="524" width="10.42578125" style="1" customWidth="1"/>
    <col min="525" max="525" width="11.85546875" style="1" customWidth="1"/>
    <col min="526" max="526" width="14.7109375" style="1" customWidth="1"/>
    <col min="527" max="527" width="9" style="1" bestFit="1" customWidth="1"/>
    <col min="528" max="767" width="9.140625" style="1"/>
    <col min="768" max="768" width="4.7109375" style="1" bestFit="1" customWidth="1"/>
    <col min="769" max="769" width="9.7109375" style="1" bestFit="1" customWidth="1"/>
    <col min="770" max="770" width="10" style="1" bestFit="1" customWidth="1"/>
    <col min="771" max="771" width="8.85546875" style="1" bestFit="1" customWidth="1"/>
    <col min="772" max="772" width="22.85546875" style="1" customWidth="1"/>
    <col min="773" max="773" width="59.7109375" style="1" bestFit="1" customWidth="1"/>
    <col min="774" max="774" width="57.85546875" style="1" bestFit="1" customWidth="1"/>
    <col min="775" max="775" width="35.28515625" style="1" bestFit="1" customWidth="1"/>
    <col min="776" max="776" width="28.140625" style="1" bestFit="1" customWidth="1"/>
    <col min="777" max="777" width="33.140625" style="1" bestFit="1" customWidth="1"/>
    <col min="778" max="778" width="26" style="1" bestFit="1" customWidth="1"/>
    <col min="779" max="779" width="19.140625" style="1" bestFit="1" customWidth="1"/>
    <col min="780" max="780" width="10.42578125" style="1" customWidth="1"/>
    <col min="781" max="781" width="11.85546875" style="1" customWidth="1"/>
    <col min="782" max="782" width="14.7109375" style="1" customWidth="1"/>
    <col min="783" max="783" width="9" style="1" bestFit="1" customWidth="1"/>
    <col min="784" max="1023" width="9.140625" style="1"/>
    <col min="1024" max="1024" width="4.7109375" style="1" bestFit="1" customWidth="1"/>
    <col min="1025" max="1025" width="9.7109375" style="1" bestFit="1" customWidth="1"/>
    <col min="1026" max="1026" width="10" style="1" bestFit="1" customWidth="1"/>
    <col min="1027" max="1027" width="8.85546875" style="1" bestFit="1" customWidth="1"/>
    <col min="1028" max="1028" width="22.85546875" style="1" customWidth="1"/>
    <col min="1029" max="1029" width="59.7109375" style="1" bestFit="1" customWidth="1"/>
    <col min="1030" max="1030" width="57.85546875" style="1" bestFit="1" customWidth="1"/>
    <col min="1031" max="1031" width="35.28515625" style="1" bestFit="1" customWidth="1"/>
    <col min="1032" max="1032" width="28.140625" style="1" bestFit="1" customWidth="1"/>
    <col min="1033" max="1033" width="33.140625" style="1" bestFit="1" customWidth="1"/>
    <col min="1034" max="1034" width="26" style="1" bestFit="1" customWidth="1"/>
    <col min="1035" max="1035" width="19.140625" style="1" bestFit="1" customWidth="1"/>
    <col min="1036" max="1036" width="10.42578125" style="1" customWidth="1"/>
    <col min="1037" max="1037" width="11.85546875" style="1" customWidth="1"/>
    <col min="1038" max="1038" width="14.7109375" style="1" customWidth="1"/>
    <col min="1039" max="1039" width="9" style="1" bestFit="1" customWidth="1"/>
    <col min="1040" max="1279" width="9.140625" style="1"/>
    <col min="1280" max="1280" width="4.7109375" style="1" bestFit="1" customWidth="1"/>
    <col min="1281" max="1281" width="9.7109375" style="1" bestFit="1" customWidth="1"/>
    <col min="1282" max="1282" width="10" style="1" bestFit="1" customWidth="1"/>
    <col min="1283" max="1283" width="8.85546875" style="1" bestFit="1" customWidth="1"/>
    <col min="1284" max="1284" width="22.85546875" style="1" customWidth="1"/>
    <col min="1285" max="1285" width="59.7109375" style="1" bestFit="1" customWidth="1"/>
    <col min="1286" max="1286" width="57.85546875" style="1" bestFit="1" customWidth="1"/>
    <col min="1287" max="1287" width="35.28515625" style="1" bestFit="1" customWidth="1"/>
    <col min="1288" max="1288" width="28.140625" style="1" bestFit="1" customWidth="1"/>
    <col min="1289" max="1289" width="33.140625" style="1" bestFit="1" customWidth="1"/>
    <col min="1290" max="1290" width="26" style="1" bestFit="1" customWidth="1"/>
    <col min="1291" max="1291" width="19.140625" style="1" bestFit="1" customWidth="1"/>
    <col min="1292" max="1292" width="10.42578125" style="1" customWidth="1"/>
    <col min="1293" max="1293" width="11.85546875" style="1" customWidth="1"/>
    <col min="1294" max="1294" width="14.7109375" style="1" customWidth="1"/>
    <col min="1295" max="1295" width="9" style="1" bestFit="1" customWidth="1"/>
    <col min="1296" max="1535" width="9.140625" style="1"/>
    <col min="1536" max="1536" width="4.7109375" style="1" bestFit="1" customWidth="1"/>
    <col min="1537" max="1537" width="9.7109375" style="1" bestFit="1" customWidth="1"/>
    <col min="1538" max="1538" width="10" style="1" bestFit="1" customWidth="1"/>
    <col min="1539" max="1539" width="8.85546875" style="1" bestFit="1" customWidth="1"/>
    <col min="1540" max="1540" width="22.85546875" style="1" customWidth="1"/>
    <col min="1541" max="1541" width="59.7109375" style="1" bestFit="1" customWidth="1"/>
    <col min="1542" max="1542" width="57.85546875" style="1" bestFit="1" customWidth="1"/>
    <col min="1543" max="1543" width="35.28515625" style="1" bestFit="1" customWidth="1"/>
    <col min="1544" max="1544" width="28.140625" style="1" bestFit="1" customWidth="1"/>
    <col min="1545" max="1545" width="33.140625" style="1" bestFit="1" customWidth="1"/>
    <col min="1546" max="1546" width="26" style="1" bestFit="1" customWidth="1"/>
    <col min="1547" max="1547" width="19.140625" style="1" bestFit="1" customWidth="1"/>
    <col min="1548" max="1548" width="10.42578125" style="1" customWidth="1"/>
    <col min="1549" max="1549" width="11.85546875" style="1" customWidth="1"/>
    <col min="1550" max="1550" width="14.7109375" style="1" customWidth="1"/>
    <col min="1551" max="1551" width="9" style="1" bestFit="1" customWidth="1"/>
    <col min="1552" max="1791" width="9.140625" style="1"/>
    <col min="1792" max="1792" width="4.7109375" style="1" bestFit="1" customWidth="1"/>
    <col min="1793" max="1793" width="9.7109375" style="1" bestFit="1" customWidth="1"/>
    <col min="1794" max="1794" width="10" style="1" bestFit="1" customWidth="1"/>
    <col min="1795" max="1795" width="8.85546875" style="1" bestFit="1" customWidth="1"/>
    <col min="1796" max="1796" width="22.85546875" style="1" customWidth="1"/>
    <col min="1797" max="1797" width="59.7109375" style="1" bestFit="1" customWidth="1"/>
    <col min="1798" max="1798" width="57.85546875" style="1" bestFit="1" customWidth="1"/>
    <col min="1799" max="1799" width="35.28515625" style="1" bestFit="1" customWidth="1"/>
    <col min="1800" max="1800" width="28.140625" style="1" bestFit="1" customWidth="1"/>
    <col min="1801" max="1801" width="33.140625" style="1" bestFit="1" customWidth="1"/>
    <col min="1802" max="1802" width="26" style="1" bestFit="1" customWidth="1"/>
    <col min="1803" max="1803" width="19.140625" style="1" bestFit="1" customWidth="1"/>
    <col min="1804" max="1804" width="10.42578125" style="1" customWidth="1"/>
    <col min="1805" max="1805" width="11.85546875" style="1" customWidth="1"/>
    <col min="1806" max="1806" width="14.7109375" style="1" customWidth="1"/>
    <col min="1807" max="1807" width="9" style="1" bestFit="1" customWidth="1"/>
    <col min="1808" max="2047" width="9.140625" style="1"/>
    <col min="2048" max="2048" width="4.7109375" style="1" bestFit="1" customWidth="1"/>
    <col min="2049" max="2049" width="9.7109375" style="1" bestFit="1" customWidth="1"/>
    <col min="2050" max="2050" width="10" style="1" bestFit="1" customWidth="1"/>
    <col min="2051" max="2051" width="8.85546875" style="1" bestFit="1" customWidth="1"/>
    <col min="2052" max="2052" width="22.85546875" style="1" customWidth="1"/>
    <col min="2053" max="2053" width="59.7109375" style="1" bestFit="1" customWidth="1"/>
    <col min="2054" max="2054" width="57.85546875" style="1" bestFit="1" customWidth="1"/>
    <col min="2055" max="2055" width="35.28515625" style="1" bestFit="1" customWidth="1"/>
    <col min="2056" max="2056" width="28.140625" style="1" bestFit="1" customWidth="1"/>
    <col min="2057" max="2057" width="33.140625" style="1" bestFit="1" customWidth="1"/>
    <col min="2058" max="2058" width="26" style="1" bestFit="1" customWidth="1"/>
    <col min="2059" max="2059" width="19.140625" style="1" bestFit="1" customWidth="1"/>
    <col min="2060" max="2060" width="10.42578125" style="1" customWidth="1"/>
    <col min="2061" max="2061" width="11.85546875" style="1" customWidth="1"/>
    <col min="2062" max="2062" width="14.7109375" style="1" customWidth="1"/>
    <col min="2063" max="2063" width="9" style="1" bestFit="1" customWidth="1"/>
    <col min="2064" max="2303" width="9.140625" style="1"/>
    <col min="2304" max="2304" width="4.7109375" style="1" bestFit="1" customWidth="1"/>
    <col min="2305" max="2305" width="9.7109375" style="1" bestFit="1" customWidth="1"/>
    <col min="2306" max="2306" width="10" style="1" bestFit="1" customWidth="1"/>
    <col min="2307" max="2307" width="8.85546875" style="1" bestFit="1" customWidth="1"/>
    <col min="2308" max="2308" width="22.85546875" style="1" customWidth="1"/>
    <col min="2309" max="2309" width="59.7109375" style="1" bestFit="1" customWidth="1"/>
    <col min="2310" max="2310" width="57.85546875" style="1" bestFit="1" customWidth="1"/>
    <col min="2311" max="2311" width="35.28515625" style="1" bestFit="1" customWidth="1"/>
    <col min="2312" max="2312" width="28.140625" style="1" bestFit="1" customWidth="1"/>
    <col min="2313" max="2313" width="33.140625" style="1" bestFit="1" customWidth="1"/>
    <col min="2314" max="2314" width="26" style="1" bestFit="1" customWidth="1"/>
    <col min="2315" max="2315" width="19.140625" style="1" bestFit="1" customWidth="1"/>
    <col min="2316" max="2316" width="10.42578125" style="1" customWidth="1"/>
    <col min="2317" max="2317" width="11.85546875" style="1" customWidth="1"/>
    <col min="2318" max="2318" width="14.7109375" style="1" customWidth="1"/>
    <col min="2319" max="2319" width="9" style="1" bestFit="1" customWidth="1"/>
    <col min="2320" max="2559" width="9.140625" style="1"/>
    <col min="2560" max="2560" width="4.7109375" style="1" bestFit="1" customWidth="1"/>
    <col min="2561" max="2561" width="9.7109375" style="1" bestFit="1" customWidth="1"/>
    <col min="2562" max="2562" width="10" style="1" bestFit="1" customWidth="1"/>
    <col min="2563" max="2563" width="8.85546875" style="1" bestFit="1" customWidth="1"/>
    <col min="2564" max="2564" width="22.85546875" style="1" customWidth="1"/>
    <col min="2565" max="2565" width="59.7109375" style="1" bestFit="1" customWidth="1"/>
    <col min="2566" max="2566" width="57.85546875" style="1" bestFit="1" customWidth="1"/>
    <col min="2567" max="2567" width="35.28515625" style="1" bestFit="1" customWidth="1"/>
    <col min="2568" max="2568" width="28.140625" style="1" bestFit="1" customWidth="1"/>
    <col min="2569" max="2569" width="33.140625" style="1" bestFit="1" customWidth="1"/>
    <col min="2570" max="2570" width="26" style="1" bestFit="1" customWidth="1"/>
    <col min="2571" max="2571" width="19.140625" style="1" bestFit="1" customWidth="1"/>
    <col min="2572" max="2572" width="10.42578125" style="1" customWidth="1"/>
    <col min="2573" max="2573" width="11.85546875" style="1" customWidth="1"/>
    <col min="2574" max="2574" width="14.7109375" style="1" customWidth="1"/>
    <col min="2575" max="2575" width="9" style="1" bestFit="1" customWidth="1"/>
    <col min="2576" max="2815" width="9.140625" style="1"/>
    <col min="2816" max="2816" width="4.7109375" style="1" bestFit="1" customWidth="1"/>
    <col min="2817" max="2817" width="9.7109375" style="1" bestFit="1" customWidth="1"/>
    <col min="2818" max="2818" width="10" style="1" bestFit="1" customWidth="1"/>
    <col min="2819" max="2819" width="8.85546875" style="1" bestFit="1" customWidth="1"/>
    <col min="2820" max="2820" width="22.85546875" style="1" customWidth="1"/>
    <col min="2821" max="2821" width="59.7109375" style="1" bestFit="1" customWidth="1"/>
    <col min="2822" max="2822" width="57.85546875" style="1" bestFit="1" customWidth="1"/>
    <col min="2823" max="2823" width="35.28515625" style="1" bestFit="1" customWidth="1"/>
    <col min="2824" max="2824" width="28.140625" style="1" bestFit="1" customWidth="1"/>
    <col min="2825" max="2825" width="33.140625" style="1" bestFit="1" customWidth="1"/>
    <col min="2826" max="2826" width="26" style="1" bestFit="1" customWidth="1"/>
    <col min="2827" max="2827" width="19.140625" style="1" bestFit="1" customWidth="1"/>
    <col min="2828" max="2828" width="10.42578125" style="1" customWidth="1"/>
    <col min="2829" max="2829" width="11.85546875" style="1" customWidth="1"/>
    <col min="2830" max="2830" width="14.7109375" style="1" customWidth="1"/>
    <col min="2831" max="2831" width="9" style="1" bestFit="1" customWidth="1"/>
    <col min="2832" max="3071" width="9.140625" style="1"/>
    <col min="3072" max="3072" width="4.7109375" style="1" bestFit="1" customWidth="1"/>
    <col min="3073" max="3073" width="9.7109375" style="1" bestFit="1" customWidth="1"/>
    <col min="3074" max="3074" width="10" style="1" bestFit="1" customWidth="1"/>
    <col min="3075" max="3075" width="8.85546875" style="1" bestFit="1" customWidth="1"/>
    <col min="3076" max="3076" width="22.85546875" style="1" customWidth="1"/>
    <col min="3077" max="3077" width="59.7109375" style="1" bestFit="1" customWidth="1"/>
    <col min="3078" max="3078" width="57.85546875" style="1" bestFit="1" customWidth="1"/>
    <col min="3079" max="3079" width="35.28515625" style="1" bestFit="1" customWidth="1"/>
    <col min="3080" max="3080" width="28.140625" style="1" bestFit="1" customWidth="1"/>
    <col min="3081" max="3081" width="33.140625" style="1" bestFit="1" customWidth="1"/>
    <col min="3082" max="3082" width="26" style="1" bestFit="1" customWidth="1"/>
    <col min="3083" max="3083" width="19.140625" style="1" bestFit="1" customWidth="1"/>
    <col min="3084" max="3084" width="10.42578125" style="1" customWidth="1"/>
    <col min="3085" max="3085" width="11.85546875" style="1" customWidth="1"/>
    <col min="3086" max="3086" width="14.7109375" style="1" customWidth="1"/>
    <col min="3087" max="3087" width="9" style="1" bestFit="1" customWidth="1"/>
    <col min="3088" max="3327" width="9.140625" style="1"/>
    <col min="3328" max="3328" width="4.7109375" style="1" bestFit="1" customWidth="1"/>
    <col min="3329" max="3329" width="9.7109375" style="1" bestFit="1" customWidth="1"/>
    <col min="3330" max="3330" width="10" style="1" bestFit="1" customWidth="1"/>
    <col min="3331" max="3331" width="8.85546875" style="1" bestFit="1" customWidth="1"/>
    <col min="3332" max="3332" width="22.85546875" style="1" customWidth="1"/>
    <col min="3333" max="3333" width="59.7109375" style="1" bestFit="1" customWidth="1"/>
    <col min="3334" max="3334" width="57.85546875" style="1" bestFit="1" customWidth="1"/>
    <col min="3335" max="3335" width="35.28515625" style="1" bestFit="1" customWidth="1"/>
    <col min="3336" max="3336" width="28.140625" style="1" bestFit="1" customWidth="1"/>
    <col min="3337" max="3337" width="33.140625" style="1" bestFit="1" customWidth="1"/>
    <col min="3338" max="3338" width="26" style="1" bestFit="1" customWidth="1"/>
    <col min="3339" max="3339" width="19.140625" style="1" bestFit="1" customWidth="1"/>
    <col min="3340" max="3340" width="10.42578125" style="1" customWidth="1"/>
    <col min="3341" max="3341" width="11.85546875" style="1" customWidth="1"/>
    <col min="3342" max="3342" width="14.7109375" style="1" customWidth="1"/>
    <col min="3343" max="3343" width="9" style="1" bestFit="1" customWidth="1"/>
    <col min="3344" max="3583" width="9.140625" style="1"/>
    <col min="3584" max="3584" width="4.7109375" style="1" bestFit="1" customWidth="1"/>
    <col min="3585" max="3585" width="9.7109375" style="1" bestFit="1" customWidth="1"/>
    <col min="3586" max="3586" width="10" style="1" bestFit="1" customWidth="1"/>
    <col min="3587" max="3587" width="8.85546875" style="1" bestFit="1" customWidth="1"/>
    <col min="3588" max="3588" width="22.85546875" style="1" customWidth="1"/>
    <col min="3589" max="3589" width="59.7109375" style="1" bestFit="1" customWidth="1"/>
    <col min="3590" max="3590" width="57.85546875" style="1" bestFit="1" customWidth="1"/>
    <col min="3591" max="3591" width="35.28515625" style="1" bestFit="1" customWidth="1"/>
    <col min="3592" max="3592" width="28.140625" style="1" bestFit="1" customWidth="1"/>
    <col min="3593" max="3593" width="33.140625" style="1" bestFit="1" customWidth="1"/>
    <col min="3594" max="3594" width="26" style="1" bestFit="1" customWidth="1"/>
    <col min="3595" max="3595" width="19.140625" style="1" bestFit="1" customWidth="1"/>
    <col min="3596" max="3596" width="10.42578125" style="1" customWidth="1"/>
    <col min="3597" max="3597" width="11.85546875" style="1" customWidth="1"/>
    <col min="3598" max="3598" width="14.7109375" style="1" customWidth="1"/>
    <col min="3599" max="3599" width="9" style="1" bestFit="1" customWidth="1"/>
    <col min="3600" max="3839" width="9.140625" style="1"/>
    <col min="3840" max="3840" width="4.7109375" style="1" bestFit="1" customWidth="1"/>
    <col min="3841" max="3841" width="9.7109375" style="1" bestFit="1" customWidth="1"/>
    <col min="3842" max="3842" width="10" style="1" bestFit="1" customWidth="1"/>
    <col min="3843" max="3843" width="8.85546875" style="1" bestFit="1" customWidth="1"/>
    <col min="3844" max="3844" width="22.85546875" style="1" customWidth="1"/>
    <col min="3845" max="3845" width="59.7109375" style="1" bestFit="1" customWidth="1"/>
    <col min="3846" max="3846" width="57.85546875" style="1" bestFit="1" customWidth="1"/>
    <col min="3847" max="3847" width="35.28515625" style="1" bestFit="1" customWidth="1"/>
    <col min="3848" max="3848" width="28.140625" style="1" bestFit="1" customWidth="1"/>
    <col min="3849" max="3849" width="33.140625" style="1" bestFit="1" customWidth="1"/>
    <col min="3850" max="3850" width="26" style="1" bestFit="1" customWidth="1"/>
    <col min="3851" max="3851" width="19.140625" style="1" bestFit="1" customWidth="1"/>
    <col min="3852" max="3852" width="10.42578125" style="1" customWidth="1"/>
    <col min="3853" max="3853" width="11.85546875" style="1" customWidth="1"/>
    <col min="3854" max="3854" width="14.7109375" style="1" customWidth="1"/>
    <col min="3855" max="3855" width="9" style="1" bestFit="1" customWidth="1"/>
    <col min="3856" max="4095" width="9.140625" style="1"/>
    <col min="4096" max="4096" width="4.7109375" style="1" bestFit="1" customWidth="1"/>
    <col min="4097" max="4097" width="9.7109375" style="1" bestFit="1" customWidth="1"/>
    <col min="4098" max="4098" width="10" style="1" bestFit="1" customWidth="1"/>
    <col min="4099" max="4099" width="8.85546875" style="1" bestFit="1" customWidth="1"/>
    <col min="4100" max="4100" width="22.85546875" style="1" customWidth="1"/>
    <col min="4101" max="4101" width="59.7109375" style="1" bestFit="1" customWidth="1"/>
    <col min="4102" max="4102" width="57.85546875" style="1" bestFit="1" customWidth="1"/>
    <col min="4103" max="4103" width="35.28515625" style="1" bestFit="1" customWidth="1"/>
    <col min="4104" max="4104" width="28.140625" style="1" bestFit="1" customWidth="1"/>
    <col min="4105" max="4105" width="33.140625" style="1" bestFit="1" customWidth="1"/>
    <col min="4106" max="4106" width="26" style="1" bestFit="1" customWidth="1"/>
    <col min="4107" max="4107" width="19.140625" style="1" bestFit="1" customWidth="1"/>
    <col min="4108" max="4108" width="10.42578125" style="1" customWidth="1"/>
    <col min="4109" max="4109" width="11.85546875" style="1" customWidth="1"/>
    <col min="4110" max="4110" width="14.7109375" style="1" customWidth="1"/>
    <col min="4111" max="4111" width="9" style="1" bestFit="1" customWidth="1"/>
    <col min="4112" max="4351" width="9.140625" style="1"/>
    <col min="4352" max="4352" width="4.7109375" style="1" bestFit="1" customWidth="1"/>
    <col min="4353" max="4353" width="9.7109375" style="1" bestFit="1" customWidth="1"/>
    <col min="4354" max="4354" width="10" style="1" bestFit="1" customWidth="1"/>
    <col min="4355" max="4355" width="8.85546875" style="1" bestFit="1" customWidth="1"/>
    <col min="4356" max="4356" width="22.85546875" style="1" customWidth="1"/>
    <col min="4357" max="4357" width="59.7109375" style="1" bestFit="1" customWidth="1"/>
    <col min="4358" max="4358" width="57.85546875" style="1" bestFit="1" customWidth="1"/>
    <col min="4359" max="4359" width="35.28515625" style="1" bestFit="1" customWidth="1"/>
    <col min="4360" max="4360" width="28.140625" style="1" bestFit="1" customWidth="1"/>
    <col min="4361" max="4361" width="33.140625" style="1" bestFit="1" customWidth="1"/>
    <col min="4362" max="4362" width="26" style="1" bestFit="1" customWidth="1"/>
    <col min="4363" max="4363" width="19.140625" style="1" bestFit="1" customWidth="1"/>
    <col min="4364" max="4364" width="10.42578125" style="1" customWidth="1"/>
    <col min="4365" max="4365" width="11.85546875" style="1" customWidth="1"/>
    <col min="4366" max="4366" width="14.7109375" style="1" customWidth="1"/>
    <col min="4367" max="4367" width="9" style="1" bestFit="1" customWidth="1"/>
    <col min="4368" max="4607" width="9.140625" style="1"/>
    <col min="4608" max="4608" width="4.7109375" style="1" bestFit="1" customWidth="1"/>
    <col min="4609" max="4609" width="9.7109375" style="1" bestFit="1" customWidth="1"/>
    <col min="4610" max="4610" width="10" style="1" bestFit="1" customWidth="1"/>
    <col min="4611" max="4611" width="8.85546875" style="1" bestFit="1" customWidth="1"/>
    <col min="4612" max="4612" width="22.85546875" style="1" customWidth="1"/>
    <col min="4613" max="4613" width="59.7109375" style="1" bestFit="1" customWidth="1"/>
    <col min="4614" max="4614" width="57.85546875" style="1" bestFit="1" customWidth="1"/>
    <col min="4615" max="4615" width="35.28515625" style="1" bestFit="1" customWidth="1"/>
    <col min="4616" max="4616" width="28.140625" style="1" bestFit="1" customWidth="1"/>
    <col min="4617" max="4617" width="33.140625" style="1" bestFit="1" customWidth="1"/>
    <col min="4618" max="4618" width="26" style="1" bestFit="1" customWidth="1"/>
    <col min="4619" max="4619" width="19.140625" style="1" bestFit="1" customWidth="1"/>
    <col min="4620" max="4620" width="10.42578125" style="1" customWidth="1"/>
    <col min="4621" max="4621" width="11.85546875" style="1" customWidth="1"/>
    <col min="4622" max="4622" width="14.7109375" style="1" customWidth="1"/>
    <col min="4623" max="4623" width="9" style="1" bestFit="1" customWidth="1"/>
    <col min="4624" max="4863" width="9.140625" style="1"/>
    <col min="4864" max="4864" width="4.7109375" style="1" bestFit="1" customWidth="1"/>
    <col min="4865" max="4865" width="9.7109375" style="1" bestFit="1" customWidth="1"/>
    <col min="4866" max="4866" width="10" style="1" bestFit="1" customWidth="1"/>
    <col min="4867" max="4867" width="8.85546875" style="1" bestFit="1" customWidth="1"/>
    <col min="4868" max="4868" width="22.85546875" style="1" customWidth="1"/>
    <col min="4869" max="4869" width="59.7109375" style="1" bestFit="1" customWidth="1"/>
    <col min="4870" max="4870" width="57.85546875" style="1" bestFit="1" customWidth="1"/>
    <col min="4871" max="4871" width="35.28515625" style="1" bestFit="1" customWidth="1"/>
    <col min="4872" max="4872" width="28.140625" style="1" bestFit="1" customWidth="1"/>
    <col min="4873" max="4873" width="33.140625" style="1" bestFit="1" customWidth="1"/>
    <col min="4874" max="4874" width="26" style="1" bestFit="1" customWidth="1"/>
    <col min="4875" max="4875" width="19.140625" style="1" bestFit="1" customWidth="1"/>
    <col min="4876" max="4876" width="10.42578125" style="1" customWidth="1"/>
    <col min="4877" max="4877" width="11.85546875" style="1" customWidth="1"/>
    <col min="4878" max="4878" width="14.7109375" style="1" customWidth="1"/>
    <col min="4879" max="4879" width="9" style="1" bestFit="1" customWidth="1"/>
    <col min="4880" max="5119" width="9.140625" style="1"/>
    <col min="5120" max="5120" width="4.7109375" style="1" bestFit="1" customWidth="1"/>
    <col min="5121" max="5121" width="9.7109375" style="1" bestFit="1" customWidth="1"/>
    <col min="5122" max="5122" width="10" style="1" bestFit="1" customWidth="1"/>
    <col min="5123" max="5123" width="8.85546875" style="1" bestFit="1" customWidth="1"/>
    <col min="5124" max="5124" width="22.85546875" style="1" customWidth="1"/>
    <col min="5125" max="5125" width="59.7109375" style="1" bestFit="1" customWidth="1"/>
    <col min="5126" max="5126" width="57.85546875" style="1" bestFit="1" customWidth="1"/>
    <col min="5127" max="5127" width="35.28515625" style="1" bestFit="1" customWidth="1"/>
    <col min="5128" max="5128" width="28.140625" style="1" bestFit="1" customWidth="1"/>
    <col min="5129" max="5129" width="33.140625" style="1" bestFit="1" customWidth="1"/>
    <col min="5130" max="5130" width="26" style="1" bestFit="1" customWidth="1"/>
    <col min="5131" max="5131" width="19.140625" style="1" bestFit="1" customWidth="1"/>
    <col min="5132" max="5132" width="10.42578125" style="1" customWidth="1"/>
    <col min="5133" max="5133" width="11.85546875" style="1" customWidth="1"/>
    <col min="5134" max="5134" width="14.7109375" style="1" customWidth="1"/>
    <col min="5135" max="5135" width="9" style="1" bestFit="1" customWidth="1"/>
    <col min="5136" max="5375" width="9.140625" style="1"/>
    <col min="5376" max="5376" width="4.7109375" style="1" bestFit="1" customWidth="1"/>
    <col min="5377" max="5377" width="9.7109375" style="1" bestFit="1" customWidth="1"/>
    <col min="5378" max="5378" width="10" style="1" bestFit="1" customWidth="1"/>
    <col min="5379" max="5379" width="8.85546875" style="1" bestFit="1" customWidth="1"/>
    <col min="5380" max="5380" width="22.85546875" style="1" customWidth="1"/>
    <col min="5381" max="5381" width="59.7109375" style="1" bestFit="1" customWidth="1"/>
    <col min="5382" max="5382" width="57.85546875" style="1" bestFit="1" customWidth="1"/>
    <col min="5383" max="5383" width="35.28515625" style="1" bestFit="1" customWidth="1"/>
    <col min="5384" max="5384" width="28.140625" style="1" bestFit="1" customWidth="1"/>
    <col min="5385" max="5385" width="33.140625" style="1" bestFit="1" customWidth="1"/>
    <col min="5386" max="5386" width="26" style="1" bestFit="1" customWidth="1"/>
    <col min="5387" max="5387" width="19.140625" style="1" bestFit="1" customWidth="1"/>
    <col min="5388" max="5388" width="10.42578125" style="1" customWidth="1"/>
    <col min="5389" max="5389" width="11.85546875" style="1" customWidth="1"/>
    <col min="5390" max="5390" width="14.7109375" style="1" customWidth="1"/>
    <col min="5391" max="5391" width="9" style="1" bestFit="1" customWidth="1"/>
    <col min="5392" max="5631" width="9.140625" style="1"/>
    <col min="5632" max="5632" width="4.7109375" style="1" bestFit="1" customWidth="1"/>
    <col min="5633" max="5633" width="9.7109375" style="1" bestFit="1" customWidth="1"/>
    <col min="5634" max="5634" width="10" style="1" bestFit="1" customWidth="1"/>
    <col min="5635" max="5635" width="8.85546875" style="1" bestFit="1" customWidth="1"/>
    <col min="5636" max="5636" width="22.85546875" style="1" customWidth="1"/>
    <col min="5637" max="5637" width="59.7109375" style="1" bestFit="1" customWidth="1"/>
    <col min="5638" max="5638" width="57.85546875" style="1" bestFit="1" customWidth="1"/>
    <col min="5639" max="5639" width="35.28515625" style="1" bestFit="1" customWidth="1"/>
    <col min="5640" max="5640" width="28.140625" style="1" bestFit="1" customWidth="1"/>
    <col min="5641" max="5641" width="33.140625" style="1" bestFit="1" customWidth="1"/>
    <col min="5642" max="5642" width="26" style="1" bestFit="1" customWidth="1"/>
    <col min="5643" max="5643" width="19.140625" style="1" bestFit="1" customWidth="1"/>
    <col min="5644" max="5644" width="10.42578125" style="1" customWidth="1"/>
    <col min="5645" max="5645" width="11.85546875" style="1" customWidth="1"/>
    <col min="5646" max="5646" width="14.7109375" style="1" customWidth="1"/>
    <col min="5647" max="5647" width="9" style="1" bestFit="1" customWidth="1"/>
    <col min="5648" max="5887" width="9.140625" style="1"/>
    <col min="5888" max="5888" width="4.7109375" style="1" bestFit="1" customWidth="1"/>
    <col min="5889" max="5889" width="9.7109375" style="1" bestFit="1" customWidth="1"/>
    <col min="5890" max="5890" width="10" style="1" bestFit="1" customWidth="1"/>
    <col min="5891" max="5891" width="8.85546875" style="1" bestFit="1" customWidth="1"/>
    <col min="5892" max="5892" width="22.85546875" style="1" customWidth="1"/>
    <col min="5893" max="5893" width="59.7109375" style="1" bestFit="1" customWidth="1"/>
    <col min="5894" max="5894" width="57.85546875" style="1" bestFit="1" customWidth="1"/>
    <col min="5895" max="5895" width="35.28515625" style="1" bestFit="1" customWidth="1"/>
    <col min="5896" max="5896" width="28.140625" style="1" bestFit="1" customWidth="1"/>
    <col min="5897" max="5897" width="33.140625" style="1" bestFit="1" customWidth="1"/>
    <col min="5898" max="5898" width="26" style="1" bestFit="1" customWidth="1"/>
    <col min="5899" max="5899" width="19.140625" style="1" bestFit="1" customWidth="1"/>
    <col min="5900" max="5900" width="10.42578125" style="1" customWidth="1"/>
    <col min="5901" max="5901" width="11.85546875" style="1" customWidth="1"/>
    <col min="5902" max="5902" width="14.7109375" style="1" customWidth="1"/>
    <col min="5903" max="5903" width="9" style="1" bestFit="1" customWidth="1"/>
    <col min="5904" max="6143" width="9.140625" style="1"/>
    <col min="6144" max="6144" width="4.7109375" style="1" bestFit="1" customWidth="1"/>
    <col min="6145" max="6145" width="9.7109375" style="1" bestFit="1" customWidth="1"/>
    <col min="6146" max="6146" width="10" style="1" bestFit="1" customWidth="1"/>
    <col min="6147" max="6147" width="8.85546875" style="1" bestFit="1" customWidth="1"/>
    <col min="6148" max="6148" width="22.85546875" style="1" customWidth="1"/>
    <col min="6149" max="6149" width="59.7109375" style="1" bestFit="1" customWidth="1"/>
    <col min="6150" max="6150" width="57.85546875" style="1" bestFit="1" customWidth="1"/>
    <col min="6151" max="6151" width="35.28515625" style="1" bestFit="1" customWidth="1"/>
    <col min="6152" max="6152" width="28.140625" style="1" bestFit="1" customWidth="1"/>
    <col min="6153" max="6153" width="33.140625" style="1" bestFit="1" customWidth="1"/>
    <col min="6154" max="6154" width="26" style="1" bestFit="1" customWidth="1"/>
    <col min="6155" max="6155" width="19.140625" style="1" bestFit="1" customWidth="1"/>
    <col min="6156" max="6156" width="10.42578125" style="1" customWidth="1"/>
    <col min="6157" max="6157" width="11.85546875" style="1" customWidth="1"/>
    <col min="6158" max="6158" width="14.7109375" style="1" customWidth="1"/>
    <col min="6159" max="6159" width="9" style="1" bestFit="1" customWidth="1"/>
    <col min="6160" max="6399" width="9.140625" style="1"/>
    <col min="6400" max="6400" width="4.7109375" style="1" bestFit="1" customWidth="1"/>
    <col min="6401" max="6401" width="9.7109375" style="1" bestFit="1" customWidth="1"/>
    <col min="6402" max="6402" width="10" style="1" bestFit="1" customWidth="1"/>
    <col min="6403" max="6403" width="8.85546875" style="1" bestFit="1" customWidth="1"/>
    <col min="6404" max="6404" width="22.85546875" style="1" customWidth="1"/>
    <col min="6405" max="6405" width="59.7109375" style="1" bestFit="1" customWidth="1"/>
    <col min="6406" max="6406" width="57.85546875" style="1" bestFit="1" customWidth="1"/>
    <col min="6407" max="6407" width="35.28515625" style="1" bestFit="1" customWidth="1"/>
    <col min="6408" max="6408" width="28.140625" style="1" bestFit="1" customWidth="1"/>
    <col min="6409" max="6409" width="33.140625" style="1" bestFit="1" customWidth="1"/>
    <col min="6410" max="6410" width="26" style="1" bestFit="1" customWidth="1"/>
    <col min="6411" max="6411" width="19.140625" style="1" bestFit="1" customWidth="1"/>
    <col min="6412" max="6412" width="10.42578125" style="1" customWidth="1"/>
    <col min="6413" max="6413" width="11.85546875" style="1" customWidth="1"/>
    <col min="6414" max="6414" width="14.7109375" style="1" customWidth="1"/>
    <col min="6415" max="6415" width="9" style="1" bestFit="1" customWidth="1"/>
    <col min="6416" max="6655" width="9.140625" style="1"/>
    <col min="6656" max="6656" width="4.7109375" style="1" bestFit="1" customWidth="1"/>
    <col min="6657" max="6657" width="9.7109375" style="1" bestFit="1" customWidth="1"/>
    <col min="6658" max="6658" width="10" style="1" bestFit="1" customWidth="1"/>
    <col min="6659" max="6659" width="8.85546875" style="1" bestFit="1" customWidth="1"/>
    <col min="6660" max="6660" width="22.85546875" style="1" customWidth="1"/>
    <col min="6661" max="6661" width="59.7109375" style="1" bestFit="1" customWidth="1"/>
    <col min="6662" max="6662" width="57.85546875" style="1" bestFit="1" customWidth="1"/>
    <col min="6663" max="6663" width="35.28515625" style="1" bestFit="1" customWidth="1"/>
    <col min="6664" max="6664" width="28.140625" style="1" bestFit="1" customWidth="1"/>
    <col min="6665" max="6665" width="33.140625" style="1" bestFit="1" customWidth="1"/>
    <col min="6666" max="6666" width="26" style="1" bestFit="1" customWidth="1"/>
    <col min="6667" max="6667" width="19.140625" style="1" bestFit="1" customWidth="1"/>
    <col min="6668" max="6668" width="10.42578125" style="1" customWidth="1"/>
    <col min="6669" max="6669" width="11.85546875" style="1" customWidth="1"/>
    <col min="6670" max="6670" width="14.7109375" style="1" customWidth="1"/>
    <col min="6671" max="6671" width="9" style="1" bestFit="1" customWidth="1"/>
    <col min="6672" max="6911" width="9.140625" style="1"/>
    <col min="6912" max="6912" width="4.7109375" style="1" bestFit="1" customWidth="1"/>
    <col min="6913" max="6913" width="9.7109375" style="1" bestFit="1" customWidth="1"/>
    <col min="6914" max="6914" width="10" style="1" bestFit="1" customWidth="1"/>
    <col min="6915" max="6915" width="8.85546875" style="1" bestFit="1" customWidth="1"/>
    <col min="6916" max="6916" width="22.85546875" style="1" customWidth="1"/>
    <col min="6917" max="6917" width="59.7109375" style="1" bestFit="1" customWidth="1"/>
    <col min="6918" max="6918" width="57.85546875" style="1" bestFit="1" customWidth="1"/>
    <col min="6919" max="6919" width="35.28515625" style="1" bestFit="1" customWidth="1"/>
    <col min="6920" max="6920" width="28.140625" style="1" bestFit="1" customWidth="1"/>
    <col min="6921" max="6921" width="33.140625" style="1" bestFit="1" customWidth="1"/>
    <col min="6922" max="6922" width="26" style="1" bestFit="1" customWidth="1"/>
    <col min="6923" max="6923" width="19.140625" style="1" bestFit="1" customWidth="1"/>
    <col min="6924" max="6924" width="10.42578125" style="1" customWidth="1"/>
    <col min="6925" max="6925" width="11.85546875" style="1" customWidth="1"/>
    <col min="6926" max="6926" width="14.7109375" style="1" customWidth="1"/>
    <col min="6927" max="6927" width="9" style="1" bestFit="1" customWidth="1"/>
    <col min="6928" max="7167" width="9.140625" style="1"/>
    <col min="7168" max="7168" width="4.7109375" style="1" bestFit="1" customWidth="1"/>
    <col min="7169" max="7169" width="9.7109375" style="1" bestFit="1" customWidth="1"/>
    <col min="7170" max="7170" width="10" style="1" bestFit="1" customWidth="1"/>
    <col min="7171" max="7171" width="8.85546875" style="1" bestFit="1" customWidth="1"/>
    <col min="7172" max="7172" width="22.85546875" style="1" customWidth="1"/>
    <col min="7173" max="7173" width="59.7109375" style="1" bestFit="1" customWidth="1"/>
    <col min="7174" max="7174" width="57.85546875" style="1" bestFit="1" customWidth="1"/>
    <col min="7175" max="7175" width="35.28515625" style="1" bestFit="1" customWidth="1"/>
    <col min="7176" max="7176" width="28.140625" style="1" bestFit="1" customWidth="1"/>
    <col min="7177" max="7177" width="33.140625" style="1" bestFit="1" customWidth="1"/>
    <col min="7178" max="7178" width="26" style="1" bestFit="1" customWidth="1"/>
    <col min="7179" max="7179" width="19.140625" style="1" bestFit="1" customWidth="1"/>
    <col min="7180" max="7180" width="10.42578125" style="1" customWidth="1"/>
    <col min="7181" max="7181" width="11.85546875" style="1" customWidth="1"/>
    <col min="7182" max="7182" width="14.7109375" style="1" customWidth="1"/>
    <col min="7183" max="7183" width="9" style="1" bestFit="1" customWidth="1"/>
    <col min="7184" max="7423" width="9.140625" style="1"/>
    <col min="7424" max="7424" width="4.7109375" style="1" bestFit="1" customWidth="1"/>
    <col min="7425" max="7425" width="9.7109375" style="1" bestFit="1" customWidth="1"/>
    <col min="7426" max="7426" width="10" style="1" bestFit="1" customWidth="1"/>
    <col min="7427" max="7427" width="8.85546875" style="1" bestFit="1" customWidth="1"/>
    <col min="7428" max="7428" width="22.85546875" style="1" customWidth="1"/>
    <col min="7429" max="7429" width="59.7109375" style="1" bestFit="1" customWidth="1"/>
    <col min="7430" max="7430" width="57.85546875" style="1" bestFit="1" customWidth="1"/>
    <col min="7431" max="7431" width="35.28515625" style="1" bestFit="1" customWidth="1"/>
    <col min="7432" max="7432" width="28.140625" style="1" bestFit="1" customWidth="1"/>
    <col min="7433" max="7433" width="33.140625" style="1" bestFit="1" customWidth="1"/>
    <col min="7434" max="7434" width="26" style="1" bestFit="1" customWidth="1"/>
    <col min="7435" max="7435" width="19.140625" style="1" bestFit="1" customWidth="1"/>
    <col min="7436" max="7436" width="10.42578125" style="1" customWidth="1"/>
    <col min="7437" max="7437" width="11.85546875" style="1" customWidth="1"/>
    <col min="7438" max="7438" width="14.7109375" style="1" customWidth="1"/>
    <col min="7439" max="7439" width="9" style="1" bestFit="1" customWidth="1"/>
    <col min="7440" max="7679" width="9.140625" style="1"/>
    <col min="7680" max="7680" width="4.7109375" style="1" bestFit="1" customWidth="1"/>
    <col min="7681" max="7681" width="9.7109375" style="1" bestFit="1" customWidth="1"/>
    <col min="7682" max="7682" width="10" style="1" bestFit="1" customWidth="1"/>
    <col min="7683" max="7683" width="8.85546875" style="1" bestFit="1" customWidth="1"/>
    <col min="7684" max="7684" width="22.85546875" style="1" customWidth="1"/>
    <col min="7685" max="7685" width="59.7109375" style="1" bestFit="1" customWidth="1"/>
    <col min="7686" max="7686" width="57.85546875" style="1" bestFit="1" customWidth="1"/>
    <col min="7687" max="7687" width="35.28515625" style="1" bestFit="1" customWidth="1"/>
    <col min="7688" max="7688" width="28.140625" style="1" bestFit="1" customWidth="1"/>
    <col min="7689" max="7689" width="33.140625" style="1" bestFit="1" customWidth="1"/>
    <col min="7690" max="7690" width="26" style="1" bestFit="1" customWidth="1"/>
    <col min="7691" max="7691" width="19.140625" style="1" bestFit="1" customWidth="1"/>
    <col min="7692" max="7692" width="10.42578125" style="1" customWidth="1"/>
    <col min="7693" max="7693" width="11.85546875" style="1" customWidth="1"/>
    <col min="7694" max="7694" width="14.7109375" style="1" customWidth="1"/>
    <col min="7695" max="7695" width="9" style="1" bestFit="1" customWidth="1"/>
    <col min="7696" max="7935" width="9.140625" style="1"/>
    <col min="7936" max="7936" width="4.7109375" style="1" bestFit="1" customWidth="1"/>
    <col min="7937" max="7937" width="9.7109375" style="1" bestFit="1" customWidth="1"/>
    <col min="7938" max="7938" width="10" style="1" bestFit="1" customWidth="1"/>
    <col min="7939" max="7939" width="8.85546875" style="1" bestFit="1" customWidth="1"/>
    <col min="7940" max="7940" width="22.85546875" style="1" customWidth="1"/>
    <col min="7941" max="7941" width="59.7109375" style="1" bestFit="1" customWidth="1"/>
    <col min="7942" max="7942" width="57.85546875" style="1" bestFit="1" customWidth="1"/>
    <col min="7943" max="7943" width="35.28515625" style="1" bestFit="1" customWidth="1"/>
    <col min="7944" max="7944" width="28.140625" style="1" bestFit="1" customWidth="1"/>
    <col min="7945" max="7945" width="33.140625" style="1" bestFit="1" customWidth="1"/>
    <col min="7946" max="7946" width="26" style="1" bestFit="1" customWidth="1"/>
    <col min="7947" max="7947" width="19.140625" style="1" bestFit="1" customWidth="1"/>
    <col min="7948" max="7948" width="10.42578125" style="1" customWidth="1"/>
    <col min="7949" max="7949" width="11.85546875" style="1" customWidth="1"/>
    <col min="7950" max="7950" width="14.7109375" style="1" customWidth="1"/>
    <col min="7951" max="7951" width="9" style="1" bestFit="1" customWidth="1"/>
    <col min="7952" max="8191" width="9.140625" style="1"/>
    <col min="8192" max="8192" width="4.7109375" style="1" bestFit="1" customWidth="1"/>
    <col min="8193" max="8193" width="9.7109375" style="1" bestFit="1" customWidth="1"/>
    <col min="8194" max="8194" width="10" style="1" bestFit="1" customWidth="1"/>
    <col min="8195" max="8195" width="8.85546875" style="1" bestFit="1" customWidth="1"/>
    <col min="8196" max="8196" width="22.85546875" style="1" customWidth="1"/>
    <col min="8197" max="8197" width="59.7109375" style="1" bestFit="1" customWidth="1"/>
    <col min="8198" max="8198" width="57.85546875" style="1" bestFit="1" customWidth="1"/>
    <col min="8199" max="8199" width="35.28515625" style="1" bestFit="1" customWidth="1"/>
    <col min="8200" max="8200" width="28.140625" style="1" bestFit="1" customWidth="1"/>
    <col min="8201" max="8201" width="33.140625" style="1" bestFit="1" customWidth="1"/>
    <col min="8202" max="8202" width="26" style="1" bestFit="1" customWidth="1"/>
    <col min="8203" max="8203" width="19.140625" style="1" bestFit="1" customWidth="1"/>
    <col min="8204" max="8204" width="10.42578125" style="1" customWidth="1"/>
    <col min="8205" max="8205" width="11.85546875" style="1" customWidth="1"/>
    <col min="8206" max="8206" width="14.7109375" style="1" customWidth="1"/>
    <col min="8207" max="8207" width="9" style="1" bestFit="1" customWidth="1"/>
    <col min="8208" max="8447" width="9.140625" style="1"/>
    <col min="8448" max="8448" width="4.7109375" style="1" bestFit="1" customWidth="1"/>
    <col min="8449" max="8449" width="9.7109375" style="1" bestFit="1" customWidth="1"/>
    <col min="8450" max="8450" width="10" style="1" bestFit="1" customWidth="1"/>
    <col min="8451" max="8451" width="8.85546875" style="1" bestFit="1" customWidth="1"/>
    <col min="8452" max="8452" width="22.85546875" style="1" customWidth="1"/>
    <col min="8453" max="8453" width="59.7109375" style="1" bestFit="1" customWidth="1"/>
    <col min="8454" max="8454" width="57.85546875" style="1" bestFit="1" customWidth="1"/>
    <col min="8455" max="8455" width="35.28515625" style="1" bestFit="1" customWidth="1"/>
    <col min="8456" max="8456" width="28.140625" style="1" bestFit="1" customWidth="1"/>
    <col min="8457" max="8457" width="33.140625" style="1" bestFit="1" customWidth="1"/>
    <col min="8458" max="8458" width="26" style="1" bestFit="1" customWidth="1"/>
    <col min="8459" max="8459" width="19.140625" style="1" bestFit="1" customWidth="1"/>
    <col min="8460" max="8460" width="10.42578125" style="1" customWidth="1"/>
    <col min="8461" max="8461" width="11.85546875" style="1" customWidth="1"/>
    <col min="8462" max="8462" width="14.7109375" style="1" customWidth="1"/>
    <col min="8463" max="8463" width="9" style="1" bestFit="1" customWidth="1"/>
    <col min="8464" max="8703" width="9.140625" style="1"/>
    <col min="8704" max="8704" width="4.7109375" style="1" bestFit="1" customWidth="1"/>
    <col min="8705" max="8705" width="9.7109375" style="1" bestFit="1" customWidth="1"/>
    <col min="8706" max="8706" width="10" style="1" bestFit="1" customWidth="1"/>
    <col min="8707" max="8707" width="8.85546875" style="1" bestFit="1" customWidth="1"/>
    <col min="8708" max="8708" width="22.85546875" style="1" customWidth="1"/>
    <col min="8709" max="8709" width="59.7109375" style="1" bestFit="1" customWidth="1"/>
    <col min="8710" max="8710" width="57.85546875" style="1" bestFit="1" customWidth="1"/>
    <col min="8711" max="8711" width="35.28515625" style="1" bestFit="1" customWidth="1"/>
    <col min="8712" max="8712" width="28.140625" style="1" bestFit="1" customWidth="1"/>
    <col min="8713" max="8713" width="33.140625" style="1" bestFit="1" customWidth="1"/>
    <col min="8714" max="8714" width="26" style="1" bestFit="1" customWidth="1"/>
    <col min="8715" max="8715" width="19.140625" style="1" bestFit="1" customWidth="1"/>
    <col min="8716" max="8716" width="10.42578125" style="1" customWidth="1"/>
    <col min="8717" max="8717" width="11.85546875" style="1" customWidth="1"/>
    <col min="8718" max="8718" width="14.7109375" style="1" customWidth="1"/>
    <col min="8719" max="8719" width="9" style="1" bestFit="1" customWidth="1"/>
    <col min="8720" max="8959" width="9.140625" style="1"/>
    <col min="8960" max="8960" width="4.7109375" style="1" bestFit="1" customWidth="1"/>
    <col min="8961" max="8961" width="9.7109375" style="1" bestFit="1" customWidth="1"/>
    <col min="8962" max="8962" width="10" style="1" bestFit="1" customWidth="1"/>
    <col min="8963" max="8963" width="8.85546875" style="1" bestFit="1" customWidth="1"/>
    <col min="8964" max="8964" width="22.85546875" style="1" customWidth="1"/>
    <col min="8965" max="8965" width="59.7109375" style="1" bestFit="1" customWidth="1"/>
    <col min="8966" max="8966" width="57.85546875" style="1" bestFit="1" customWidth="1"/>
    <col min="8967" max="8967" width="35.28515625" style="1" bestFit="1" customWidth="1"/>
    <col min="8968" max="8968" width="28.140625" style="1" bestFit="1" customWidth="1"/>
    <col min="8969" max="8969" width="33.140625" style="1" bestFit="1" customWidth="1"/>
    <col min="8970" max="8970" width="26" style="1" bestFit="1" customWidth="1"/>
    <col min="8971" max="8971" width="19.140625" style="1" bestFit="1" customWidth="1"/>
    <col min="8972" max="8972" width="10.42578125" style="1" customWidth="1"/>
    <col min="8973" max="8973" width="11.85546875" style="1" customWidth="1"/>
    <col min="8974" max="8974" width="14.7109375" style="1" customWidth="1"/>
    <col min="8975" max="8975" width="9" style="1" bestFit="1" customWidth="1"/>
    <col min="8976" max="9215" width="9.140625" style="1"/>
    <col min="9216" max="9216" width="4.7109375" style="1" bestFit="1" customWidth="1"/>
    <col min="9217" max="9217" width="9.7109375" style="1" bestFit="1" customWidth="1"/>
    <col min="9218" max="9218" width="10" style="1" bestFit="1" customWidth="1"/>
    <col min="9219" max="9219" width="8.85546875" style="1" bestFit="1" customWidth="1"/>
    <col min="9220" max="9220" width="22.85546875" style="1" customWidth="1"/>
    <col min="9221" max="9221" width="59.7109375" style="1" bestFit="1" customWidth="1"/>
    <col min="9222" max="9222" width="57.85546875" style="1" bestFit="1" customWidth="1"/>
    <col min="9223" max="9223" width="35.28515625" style="1" bestFit="1" customWidth="1"/>
    <col min="9224" max="9224" width="28.140625" style="1" bestFit="1" customWidth="1"/>
    <col min="9225" max="9225" width="33.140625" style="1" bestFit="1" customWidth="1"/>
    <col min="9226" max="9226" width="26" style="1" bestFit="1" customWidth="1"/>
    <col min="9227" max="9227" width="19.140625" style="1" bestFit="1" customWidth="1"/>
    <col min="9228" max="9228" width="10.42578125" style="1" customWidth="1"/>
    <col min="9229" max="9229" width="11.85546875" style="1" customWidth="1"/>
    <col min="9230" max="9230" width="14.7109375" style="1" customWidth="1"/>
    <col min="9231" max="9231" width="9" style="1" bestFit="1" customWidth="1"/>
    <col min="9232" max="9471" width="9.140625" style="1"/>
    <col min="9472" max="9472" width="4.7109375" style="1" bestFit="1" customWidth="1"/>
    <col min="9473" max="9473" width="9.7109375" style="1" bestFit="1" customWidth="1"/>
    <col min="9474" max="9474" width="10" style="1" bestFit="1" customWidth="1"/>
    <col min="9475" max="9475" width="8.85546875" style="1" bestFit="1" customWidth="1"/>
    <col min="9476" max="9476" width="22.85546875" style="1" customWidth="1"/>
    <col min="9477" max="9477" width="59.7109375" style="1" bestFit="1" customWidth="1"/>
    <col min="9478" max="9478" width="57.85546875" style="1" bestFit="1" customWidth="1"/>
    <col min="9479" max="9479" width="35.28515625" style="1" bestFit="1" customWidth="1"/>
    <col min="9480" max="9480" width="28.140625" style="1" bestFit="1" customWidth="1"/>
    <col min="9481" max="9481" width="33.140625" style="1" bestFit="1" customWidth="1"/>
    <col min="9482" max="9482" width="26" style="1" bestFit="1" customWidth="1"/>
    <col min="9483" max="9483" width="19.140625" style="1" bestFit="1" customWidth="1"/>
    <col min="9484" max="9484" width="10.42578125" style="1" customWidth="1"/>
    <col min="9485" max="9485" width="11.85546875" style="1" customWidth="1"/>
    <col min="9486" max="9486" width="14.7109375" style="1" customWidth="1"/>
    <col min="9487" max="9487" width="9" style="1" bestFit="1" customWidth="1"/>
    <col min="9488" max="9727" width="9.140625" style="1"/>
    <col min="9728" max="9728" width="4.7109375" style="1" bestFit="1" customWidth="1"/>
    <col min="9729" max="9729" width="9.7109375" style="1" bestFit="1" customWidth="1"/>
    <col min="9730" max="9730" width="10" style="1" bestFit="1" customWidth="1"/>
    <col min="9731" max="9731" width="8.85546875" style="1" bestFit="1" customWidth="1"/>
    <col min="9732" max="9732" width="22.85546875" style="1" customWidth="1"/>
    <col min="9733" max="9733" width="59.7109375" style="1" bestFit="1" customWidth="1"/>
    <col min="9734" max="9734" width="57.85546875" style="1" bestFit="1" customWidth="1"/>
    <col min="9735" max="9735" width="35.28515625" style="1" bestFit="1" customWidth="1"/>
    <col min="9736" max="9736" width="28.140625" style="1" bestFit="1" customWidth="1"/>
    <col min="9737" max="9737" width="33.140625" style="1" bestFit="1" customWidth="1"/>
    <col min="9738" max="9738" width="26" style="1" bestFit="1" customWidth="1"/>
    <col min="9739" max="9739" width="19.140625" style="1" bestFit="1" customWidth="1"/>
    <col min="9740" max="9740" width="10.42578125" style="1" customWidth="1"/>
    <col min="9741" max="9741" width="11.85546875" style="1" customWidth="1"/>
    <col min="9742" max="9742" width="14.7109375" style="1" customWidth="1"/>
    <col min="9743" max="9743" width="9" style="1" bestFit="1" customWidth="1"/>
    <col min="9744" max="9983" width="9.140625" style="1"/>
    <col min="9984" max="9984" width="4.7109375" style="1" bestFit="1" customWidth="1"/>
    <col min="9985" max="9985" width="9.7109375" style="1" bestFit="1" customWidth="1"/>
    <col min="9986" max="9986" width="10" style="1" bestFit="1" customWidth="1"/>
    <col min="9987" max="9987" width="8.85546875" style="1" bestFit="1" customWidth="1"/>
    <col min="9988" max="9988" width="22.85546875" style="1" customWidth="1"/>
    <col min="9989" max="9989" width="59.7109375" style="1" bestFit="1" customWidth="1"/>
    <col min="9990" max="9990" width="57.85546875" style="1" bestFit="1" customWidth="1"/>
    <col min="9991" max="9991" width="35.28515625" style="1" bestFit="1" customWidth="1"/>
    <col min="9992" max="9992" width="28.140625" style="1" bestFit="1" customWidth="1"/>
    <col min="9993" max="9993" width="33.140625" style="1" bestFit="1" customWidth="1"/>
    <col min="9994" max="9994" width="26" style="1" bestFit="1" customWidth="1"/>
    <col min="9995" max="9995" width="19.140625" style="1" bestFit="1" customWidth="1"/>
    <col min="9996" max="9996" width="10.42578125" style="1" customWidth="1"/>
    <col min="9997" max="9997" width="11.85546875" style="1" customWidth="1"/>
    <col min="9998" max="9998" width="14.7109375" style="1" customWidth="1"/>
    <col min="9999" max="9999" width="9" style="1" bestFit="1" customWidth="1"/>
    <col min="10000" max="10239" width="9.140625" style="1"/>
    <col min="10240" max="10240" width="4.7109375" style="1" bestFit="1" customWidth="1"/>
    <col min="10241" max="10241" width="9.7109375" style="1" bestFit="1" customWidth="1"/>
    <col min="10242" max="10242" width="10" style="1" bestFit="1" customWidth="1"/>
    <col min="10243" max="10243" width="8.85546875" style="1" bestFit="1" customWidth="1"/>
    <col min="10244" max="10244" width="22.85546875" style="1" customWidth="1"/>
    <col min="10245" max="10245" width="59.7109375" style="1" bestFit="1" customWidth="1"/>
    <col min="10246" max="10246" width="57.85546875" style="1" bestFit="1" customWidth="1"/>
    <col min="10247" max="10247" width="35.28515625" style="1" bestFit="1" customWidth="1"/>
    <col min="10248" max="10248" width="28.140625" style="1" bestFit="1" customWidth="1"/>
    <col min="10249" max="10249" width="33.140625" style="1" bestFit="1" customWidth="1"/>
    <col min="10250" max="10250" width="26" style="1" bestFit="1" customWidth="1"/>
    <col min="10251" max="10251" width="19.140625" style="1" bestFit="1" customWidth="1"/>
    <col min="10252" max="10252" width="10.42578125" style="1" customWidth="1"/>
    <col min="10253" max="10253" width="11.85546875" style="1" customWidth="1"/>
    <col min="10254" max="10254" width="14.7109375" style="1" customWidth="1"/>
    <col min="10255" max="10255" width="9" style="1" bestFit="1" customWidth="1"/>
    <col min="10256" max="10495" width="9.140625" style="1"/>
    <col min="10496" max="10496" width="4.7109375" style="1" bestFit="1" customWidth="1"/>
    <col min="10497" max="10497" width="9.7109375" style="1" bestFit="1" customWidth="1"/>
    <col min="10498" max="10498" width="10" style="1" bestFit="1" customWidth="1"/>
    <col min="10499" max="10499" width="8.85546875" style="1" bestFit="1" customWidth="1"/>
    <col min="10500" max="10500" width="22.85546875" style="1" customWidth="1"/>
    <col min="10501" max="10501" width="59.7109375" style="1" bestFit="1" customWidth="1"/>
    <col min="10502" max="10502" width="57.85546875" style="1" bestFit="1" customWidth="1"/>
    <col min="10503" max="10503" width="35.28515625" style="1" bestFit="1" customWidth="1"/>
    <col min="10504" max="10504" width="28.140625" style="1" bestFit="1" customWidth="1"/>
    <col min="10505" max="10505" width="33.140625" style="1" bestFit="1" customWidth="1"/>
    <col min="10506" max="10506" width="26" style="1" bestFit="1" customWidth="1"/>
    <col min="10507" max="10507" width="19.140625" style="1" bestFit="1" customWidth="1"/>
    <col min="10508" max="10508" width="10.42578125" style="1" customWidth="1"/>
    <col min="10509" max="10509" width="11.85546875" style="1" customWidth="1"/>
    <col min="10510" max="10510" width="14.7109375" style="1" customWidth="1"/>
    <col min="10511" max="10511" width="9" style="1" bestFit="1" customWidth="1"/>
    <col min="10512" max="10751" width="9.140625" style="1"/>
    <col min="10752" max="10752" width="4.7109375" style="1" bestFit="1" customWidth="1"/>
    <col min="10753" max="10753" width="9.7109375" style="1" bestFit="1" customWidth="1"/>
    <col min="10754" max="10754" width="10" style="1" bestFit="1" customWidth="1"/>
    <col min="10755" max="10755" width="8.85546875" style="1" bestFit="1" customWidth="1"/>
    <col min="10756" max="10756" width="22.85546875" style="1" customWidth="1"/>
    <col min="10757" max="10757" width="59.7109375" style="1" bestFit="1" customWidth="1"/>
    <col min="10758" max="10758" width="57.85546875" style="1" bestFit="1" customWidth="1"/>
    <col min="10759" max="10759" width="35.28515625" style="1" bestFit="1" customWidth="1"/>
    <col min="10760" max="10760" width="28.140625" style="1" bestFit="1" customWidth="1"/>
    <col min="10761" max="10761" width="33.140625" style="1" bestFit="1" customWidth="1"/>
    <col min="10762" max="10762" width="26" style="1" bestFit="1" customWidth="1"/>
    <col min="10763" max="10763" width="19.140625" style="1" bestFit="1" customWidth="1"/>
    <col min="10764" max="10764" width="10.42578125" style="1" customWidth="1"/>
    <col min="10765" max="10765" width="11.85546875" style="1" customWidth="1"/>
    <col min="10766" max="10766" width="14.7109375" style="1" customWidth="1"/>
    <col min="10767" max="10767" width="9" style="1" bestFit="1" customWidth="1"/>
    <col min="10768" max="11007" width="9.140625" style="1"/>
    <col min="11008" max="11008" width="4.7109375" style="1" bestFit="1" customWidth="1"/>
    <col min="11009" max="11009" width="9.7109375" style="1" bestFit="1" customWidth="1"/>
    <col min="11010" max="11010" width="10" style="1" bestFit="1" customWidth="1"/>
    <col min="11011" max="11011" width="8.85546875" style="1" bestFit="1" customWidth="1"/>
    <col min="11012" max="11012" width="22.85546875" style="1" customWidth="1"/>
    <col min="11013" max="11013" width="59.7109375" style="1" bestFit="1" customWidth="1"/>
    <col min="11014" max="11014" width="57.85546875" style="1" bestFit="1" customWidth="1"/>
    <col min="11015" max="11015" width="35.28515625" style="1" bestFit="1" customWidth="1"/>
    <col min="11016" max="11016" width="28.140625" style="1" bestFit="1" customWidth="1"/>
    <col min="11017" max="11017" width="33.140625" style="1" bestFit="1" customWidth="1"/>
    <col min="11018" max="11018" width="26" style="1" bestFit="1" customWidth="1"/>
    <col min="11019" max="11019" width="19.140625" style="1" bestFit="1" customWidth="1"/>
    <col min="11020" max="11020" width="10.42578125" style="1" customWidth="1"/>
    <col min="11021" max="11021" width="11.85546875" style="1" customWidth="1"/>
    <col min="11022" max="11022" width="14.7109375" style="1" customWidth="1"/>
    <col min="11023" max="11023" width="9" style="1" bestFit="1" customWidth="1"/>
    <col min="11024" max="11263" width="9.140625" style="1"/>
    <col min="11264" max="11264" width="4.7109375" style="1" bestFit="1" customWidth="1"/>
    <col min="11265" max="11265" width="9.7109375" style="1" bestFit="1" customWidth="1"/>
    <col min="11266" max="11266" width="10" style="1" bestFit="1" customWidth="1"/>
    <col min="11267" max="11267" width="8.85546875" style="1" bestFit="1" customWidth="1"/>
    <col min="11268" max="11268" width="22.85546875" style="1" customWidth="1"/>
    <col min="11269" max="11269" width="59.7109375" style="1" bestFit="1" customWidth="1"/>
    <col min="11270" max="11270" width="57.85546875" style="1" bestFit="1" customWidth="1"/>
    <col min="11271" max="11271" width="35.28515625" style="1" bestFit="1" customWidth="1"/>
    <col min="11272" max="11272" width="28.140625" style="1" bestFit="1" customWidth="1"/>
    <col min="11273" max="11273" width="33.140625" style="1" bestFit="1" customWidth="1"/>
    <col min="11274" max="11274" width="26" style="1" bestFit="1" customWidth="1"/>
    <col min="11275" max="11275" width="19.140625" style="1" bestFit="1" customWidth="1"/>
    <col min="11276" max="11276" width="10.42578125" style="1" customWidth="1"/>
    <col min="11277" max="11277" width="11.85546875" style="1" customWidth="1"/>
    <col min="11278" max="11278" width="14.7109375" style="1" customWidth="1"/>
    <col min="11279" max="11279" width="9" style="1" bestFit="1" customWidth="1"/>
    <col min="11280" max="11519" width="9.140625" style="1"/>
    <col min="11520" max="11520" width="4.7109375" style="1" bestFit="1" customWidth="1"/>
    <col min="11521" max="11521" width="9.7109375" style="1" bestFit="1" customWidth="1"/>
    <col min="11522" max="11522" width="10" style="1" bestFit="1" customWidth="1"/>
    <col min="11523" max="11523" width="8.85546875" style="1" bestFit="1" customWidth="1"/>
    <col min="11524" max="11524" width="22.85546875" style="1" customWidth="1"/>
    <col min="11525" max="11525" width="59.7109375" style="1" bestFit="1" customWidth="1"/>
    <col min="11526" max="11526" width="57.85546875" style="1" bestFit="1" customWidth="1"/>
    <col min="11527" max="11527" width="35.28515625" style="1" bestFit="1" customWidth="1"/>
    <col min="11528" max="11528" width="28.140625" style="1" bestFit="1" customWidth="1"/>
    <col min="11529" max="11529" width="33.140625" style="1" bestFit="1" customWidth="1"/>
    <col min="11530" max="11530" width="26" style="1" bestFit="1" customWidth="1"/>
    <col min="11531" max="11531" width="19.140625" style="1" bestFit="1" customWidth="1"/>
    <col min="11532" max="11532" width="10.42578125" style="1" customWidth="1"/>
    <col min="11533" max="11533" width="11.85546875" style="1" customWidth="1"/>
    <col min="11534" max="11534" width="14.7109375" style="1" customWidth="1"/>
    <col min="11535" max="11535" width="9" style="1" bestFit="1" customWidth="1"/>
    <col min="11536" max="11775" width="9.140625" style="1"/>
    <col min="11776" max="11776" width="4.7109375" style="1" bestFit="1" customWidth="1"/>
    <col min="11777" max="11777" width="9.7109375" style="1" bestFit="1" customWidth="1"/>
    <col min="11778" max="11778" width="10" style="1" bestFit="1" customWidth="1"/>
    <col min="11779" max="11779" width="8.85546875" style="1" bestFit="1" customWidth="1"/>
    <col min="11780" max="11780" width="22.85546875" style="1" customWidth="1"/>
    <col min="11781" max="11781" width="59.7109375" style="1" bestFit="1" customWidth="1"/>
    <col min="11782" max="11782" width="57.85546875" style="1" bestFit="1" customWidth="1"/>
    <col min="11783" max="11783" width="35.28515625" style="1" bestFit="1" customWidth="1"/>
    <col min="11784" max="11784" width="28.140625" style="1" bestFit="1" customWidth="1"/>
    <col min="11785" max="11785" width="33.140625" style="1" bestFit="1" customWidth="1"/>
    <col min="11786" max="11786" width="26" style="1" bestFit="1" customWidth="1"/>
    <col min="11787" max="11787" width="19.140625" style="1" bestFit="1" customWidth="1"/>
    <col min="11788" max="11788" width="10.42578125" style="1" customWidth="1"/>
    <col min="11789" max="11789" width="11.85546875" style="1" customWidth="1"/>
    <col min="11790" max="11790" width="14.7109375" style="1" customWidth="1"/>
    <col min="11791" max="11791" width="9" style="1" bestFit="1" customWidth="1"/>
    <col min="11792" max="12031" width="9.140625" style="1"/>
    <col min="12032" max="12032" width="4.7109375" style="1" bestFit="1" customWidth="1"/>
    <col min="12033" max="12033" width="9.7109375" style="1" bestFit="1" customWidth="1"/>
    <col min="12034" max="12034" width="10" style="1" bestFit="1" customWidth="1"/>
    <col min="12035" max="12035" width="8.85546875" style="1" bestFit="1" customWidth="1"/>
    <col min="12036" max="12036" width="22.85546875" style="1" customWidth="1"/>
    <col min="12037" max="12037" width="59.7109375" style="1" bestFit="1" customWidth="1"/>
    <col min="12038" max="12038" width="57.85546875" style="1" bestFit="1" customWidth="1"/>
    <col min="12039" max="12039" width="35.28515625" style="1" bestFit="1" customWidth="1"/>
    <col min="12040" max="12040" width="28.140625" style="1" bestFit="1" customWidth="1"/>
    <col min="12041" max="12041" width="33.140625" style="1" bestFit="1" customWidth="1"/>
    <col min="12042" max="12042" width="26" style="1" bestFit="1" customWidth="1"/>
    <col min="12043" max="12043" width="19.140625" style="1" bestFit="1" customWidth="1"/>
    <col min="12044" max="12044" width="10.42578125" style="1" customWidth="1"/>
    <col min="12045" max="12045" width="11.85546875" style="1" customWidth="1"/>
    <col min="12046" max="12046" width="14.7109375" style="1" customWidth="1"/>
    <col min="12047" max="12047" width="9" style="1" bestFit="1" customWidth="1"/>
    <col min="12048" max="12287" width="9.140625" style="1"/>
    <col min="12288" max="12288" width="4.7109375" style="1" bestFit="1" customWidth="1"/>
    <col min="12289" max="12289" width="9.7109375" style="1" bestFit="1" customWidth="1"/>
    <col min="12290" max="12290" width="10" style="1" bestFit="1" customWidth="1"/>
    <col min="12291" max="12291" width="8.85546875" style="1" bestFit="1" customWidth="1"/>
    <col min="12292" max="12292" width="22.85546875" style="1" customWidth="1"/>
    <col min="12293" max="12293" width="59.7109375" style="1" bestFit="1" customWidth="1"/>
    <col min="12294" max="12294" width="57.85546875" style="1" bestFit="1" customWidth="1"/>
    <col min="12295" max="12295" width="35.28515625" style="1" bestFit="1" customWidth="1"/>
    <col min="12296" max="12296" width="28.140625" style="1" bestFit="1" customWidth="1"/>
    <col min="12297" max="12297" width="33.140625" style="1" bestFit="1" customWidth="1"/>
    <col min="12298" max="12298" width="26" style="1" bestFit="1" customWidth="1"/>
    <col min="12299" max="12299" width="19.140625" style="1" bestFit="1" customWidth="1"/>
    <col min="12300" max="12300" width="10.42578125" style="1" customWidth="1"/>
    <col min="12301" max="12301" width="11.85546875" style="1" customWidth="1"/>
    <col min="12302" max="12302" width="14.7109375" style="1" customWidth="1"/>
    <col min="12303" max="12303" width="9" style="1" bestFit="1" customWidth="1"/>
    <col min="12304" max="12543" width="9.140625" style="1"/>
    <col min="12544" max="12544" width="4.7109375" style="1" bestFit="1" customWidth="1"/>
    <col min="12545" max="12545" width="9.7109375" style="1" bestFit="1" customWidth="1"/>
    <col min="12546" max="12546" width="10" style="1" bestFit="1" customWidth="1"/>
    <col min="12547" max="12547" width="8.85546875" style="1" bestFit="1" customWidth="1"/>
    <col min="12548" max="12548" width="22.85546875" style="1" customWidth="1"/>
    <col min="12549" max="12549" width="59.7109375" style="1" bestFit="1" customWidth="1"/>
    <col min="12550" max="12550" width="57.85546875" style="1" bestFit="1" customWidth="1"/>
    <col min="12551" max="12551" width="35.28515625" style="1" bestFit="1" customWidth="1"/>
    <col min="12552" max="12552" width="28.140625" style="1" bestFit="1" customWidth="1"/>
    <col min="12553" max="12553" width="33.140625" style="1" bestFit="1" customWidth="1"/>
    <col min="12554" max="12554" width="26" style="1" bestFit="1" customWidth="1"/>
    <col min="12555" max="12555" width="19.140625" style="1" bestFit="1" customWidth="1"/>
    <col min="12556" max="12556" width="10.42578125" style="1" customWidth="1"/>
    <col min="12557" max="12557" width="11.85546875" style="1" customWidth="1"/>
    <col min="12558" max="12558" width="14.7109375" style="1" customWidth="1"/>
    <col min="12559" max="12559" width="9" style="1" bestFit="1" customWidth="1"/>
    <col min="12560" max="12799" width="9.140625" style="1"/>
    <col min="12800" max="12800" width="4.7109375" style="1" bestFit="1" customWidth="1"/>
    <col min="12801" max="12801" width="9.7109375" style="1" bestFit="1" customWidth="1"/>
    <col min="12802" max="12802" width="10" style="1" bestFit="1" customWidth="1"/>
    <col min="12803" max="12803" width="8.85546875" style="1" bestFit="1" customWidth="1"/>
    <col min="12804" max="12804" width="22.85546875" style="1" customWidth="1"/>
    <col min="12805" max="12805" width="59.7109375" style="1" bestFit="1" customWidth="1"/>
    <col min="12806" max="12806" width="57.85546875" style="1" bestFit="1" customWidth="1"/>
    <col min="12807" max="12807" width="35.28515625" style="1" bestFit="1" customWidth="1"/>
    <col min="12808" max="12808" width="28.140625" style="1" bestFit="1" customWidth="1"/>
    <col min="12809" max="12809" width="33.140625" style="1" bestFit="1" customWidth="1"/>
    <col min="12810" max="12810" width="26" style="1" bestFit="1" customWidth="1"/>
    <col min="12811" max="12811" width="19.140625" style="1" bestFit="1" customWidth="1"/>
    <col min="12812" max="12812" width="10.42578125" style="1" customWidth="1"/>
    <col min="12813" max="12813" width="11.85546875" style="1" customWidth="1"/>
    <col min="12814" max="12814" width="14.7109375" style="1" customWidth="1"/>
    <col min="12815" max="12815" width="9" style="1" bestFit="1" customWidth="1"/>
    <col min="12816" max="13055" width="9.140625" style="1"/>
    <col min="13056" max="13056" width="4.7109375" style="1" bestFit="1" customWidth="1"/>
    <col min="13057" max="13057" width="9.7109375" style="1" bestFit="1" customWidth="1"/>
    <col min="13058" max="13058" width="10" style="1" bestFit="1" customWidth="1"/>
    <col min="13059" max="13059" width="8.85546875" style="1" bestFit="1" customWidth="1"/>
    <col min="13060" max="13060" width="22.85546875" style="1" customWidth="1"/>
    <col min="13061" max="13061" width="59.7109375" style="1" bestFit="1" customWidth="1"/>
    <col min="13062" max="13062" width="57.85546875" style="1" bestFit="1" customWidth="1"/>
    <col min="13063" max="13063" width="35.28515625" style="1" bestFit="1" customWidth="1"/>
    <col min="13064" max="13064" width="28.140625" style="1" bestFit="1" customWidth="1"/>
    <col min="13065" max="13065" width="33.140625" style="1" bestFit="1" customWidth="1"/>
    <col min="13066" max="13066" width="26" style="1" bestFit="1" customWidth="1"/>
    <col min="13067" max="13067" width="19.140625" style="1" bestFit="1" customWidth="1"/>
    <col min="13068" max="13068" width="10.42578125" style="1" customWidth="1"/>
    <col min="13069" max="13069" width="11.85546875" style="1" customWidth="1"/>
    <col min="13070" max="13070" width="14.7109375" style="1" customWidth="1"/>
    <col min="13071" max="13071" width="9" style="1" bestFit="1" customWidth="1"/>
    <col min="13072" max="13311" width="9.140625" style="1"/>
    <col min="13312" max="13312" width="4.7109375" style="1" bestFit="1" customWidth="1"/>
    <col min="13313" max="13313" width="9.7109375" style="1" bestFit="1" customWidth="1"/>
    <col min="13314" max="13314" width="10" style="1" bestFit="1" customWidth="1"/>
    <col min="13315" max="13315" width="8.85546875" style="1" bestFit="1" customWidth="1"/>
    <col min="13316" max="13316" width="22.85546875" style="1" customWidth="1"/>
    <col min="13317" max="13317" width="59.7109375" style="1" bestFit="1" customWidth="1"/>
    <col min="13318" max="13318" width="57.85546875" style="1" bestFit="1" customWidth="1"/>
    <col min="13319" max="13319" width="35.28515625" style="1" bestFit="1" customWidth="1"/>
    <col min="13320" max="13320" width="28.140625" style="1" bestFit="1" customWidth="1"/>
    <col min="13321" max="13321" width="33.140625" style="1" bestFit="1" customWidth="1"/>
    <col min="13322" max="13322" width="26" style="1" bestFit="1" customWidth="1"/>
    <col min="13323" max="13323" width="19.140625" style="1" bestFit="1" customWidth="1"/>
    <col min="13324" max="13324" width="10.42578125" style="1" customWidth="1"/>
    <col min="13325" max="13325" width="11.85546875" style="1" customWidth="1"/>
    <col min="13326" max="13326" width="14.7109375" style="1" customWidth="1"/>
    <col min="13327" max="13327" width="9" style="1" bestFit="1" customWidth="1"/>
    <col min="13328" max="13567" width="9.140625" style="1"/>
    <col min="13568" max="13568" width="4.7109375" style="1" bestFit="1" customWidth="1"/>
    <col min="13569" max="13569" width="9.7109375" style="1" bestFit="1" customWidth="1"/>
    <col min="13570" max="13570" width="10" style="1" bestFit="1" customWidth="1"/>
    <col min="13571" max="13571" width="8.85546875" style="1" bestFit="1" customWidth="1"/>
    <col min="13572" max="13572" width="22.85546875" style="1" customWidth="1"/>
    <col min="13573" max="13573" width="59.7109375" style="1" bestFit="1" customWidth="1"/>
    <col min="13574" max="13574" width="57.85546875" style="1" bestFit="1" customWidth="1"/>
    <col min="13575" max="13575" width="35.28515625" style="1" bestFit="1" customWidth="1"/>
    <col min="13576" max="13576" width="28.140625" style="1" bestFit="1" customWidth="1"/>
    <col min="13577" max="13577" width="33.140625" style="1" bestFit="1" customWidth="1"/>
    <col min="13578" max="13578" width="26" style="1" bestFit="1" customWidth="1"/>
    <col min="13579" max="13579" width="19.140625" style="1" bestFit="1" customWidth="1"/>
    <col min="13580" max="13580" width="10.42578125" style="1" customWidth="1"/>
    <col min="13581" max="13581" width="11.85546875" style="1" customWidth="1"/>
    <col min="13582" max="13582" width="14.7109375" style="1" customWidth="1"/>
    <col min="13583" max="13583" width="9" style="1" bestFit="1" customWidth="1"/>
    <col min="13584" max="13823" width="9.140625" style="1"/>
    <col min="13824" max="13824" width="4.7109375" style="1" bestFit="1" customWidth="1"/>
    <col min="13825" max="13825" width="9.7109375" style="1" bestFit="1" customWidth="1"/>
    <col min="13826" max="13826" width="10" style="1" bestFit="1" customWidth="1"/>
    <col min="13827" max="13827" width="8.85546875" style="1" bestFit="1" customWidth="1"/>
    <col min="13828" max="13828" width="22.85546875" style="1" customWidth="1"/>
    <col min="13829" max="13829" width="59.7109375" style="1" bestFit="1" customWidth="1"/>
    <col min="13830" max="13830" width="57.85546875" style="1" bestFit="1" customWidth="1"/>
    <col min="13831" max="13831" width="35.28515625" style="1" bestFit="1" customWidth="1"/>
    <col min="13832" max="13832" width="28.140625" style="1" bestFit="1" customWidth="1"/>
    <col min="13833" max="13833" width="33.140625" style="1" bestFit="1" customWidth="1"/>
    <col min="13834" max="13834" width="26" style="1" bestFit="1" customWidth="1"/>
    <col min="13835" max="13835" width="19.140625" style="1" bestFit="1" customWidth="1"/>
    <col min="13836" max="13836" width="10.42578125" style="1" customWidth="1"/>
    <col min="13837" max="13837" width="11.85546875" style="1" customWidth="1"/>
    <col min="13838" max="13838" width="14.7109375" style="1" customWidth="1"/>
    <col min="13839" max="13839" width="9" style="1" bestFit="1" customWidth="1"/>
    <col min="13840" max="14079" width="9.140625" style="1"/>
    <col min="14080" max="14080" width="4.7109375" style="1" bestFit="1" customWidth="1"/>
    <col min="14081" max="14081" width="9.7109375" style="1" bestFit="1" customWidth="1"/>
    <col min="14082" max="14082" width="10" style="1" bestFit="1" customWidth="1"/>
    <col min="14083" max="14083" width="8.85546875" style="1" bestFit="1" customWidth="1"/>
    <col min="14084" max="14084" width="22.85546875" style="1" customWidth="1"/>
    <col min="14085" max="14085" width="59.7109375" style="1" bestFit="1" customWidth="1"/>
    <col min="14086" max="14086" width="57.85546875" style="1" bestFit="1" customWidth="1"/>
    <col min="14087" max="14087" width="35.28515625" style="1" bestFit="1" customWidth="1"/>
    <col min="14088" max="14088" width="28.140625" style="1" bestFit="1" customWidth="1"/>
    <col min="14089" max="14089" width="33.140625" style="1" bestFit="1" customWidth="1"/>
    <col min="14090" max="14090" width="26" style="1" bestFit="1" customWidth="1"/>
    <col min="14091" max="14091" width="19.140625" style="1" bestFit="1" customWidth="1"/>
    <col min="14092" max="14092" width="10.42578125" style="1" customWidth="1"/>
    <col min="14093" max="14093" width="11.85546875" style="1" customWidth="1"/>
    <col min="14094" max="14094" width="14.7109375" style="1" customWidth="1"/>
    <col min="14095" max="14095" width="9" style="1" bestFit="1" customWidth="1"/>
    <col min="14096" max="14335" width="9.140625" style="1"/>
    <col min="14336" max="14336" width="4.7109375" style="1" bestFit="1" customWidth="1"/>
    <col min="14337" max="14337" width="9.7109375" style="1" bestFit="1" customWidth="1"/>
    <col min="14338" max="14338" width="10" style="1" bestFit="1" customWidth="1"/>
    <col min="14339" max="14339" width="8.85546875" style="1" bestFit="1" customWidth="1"/>
    <col min="14340" max="14340" width="22.85546875" style="1" customWidth="1"/>
    <col min="14341" max="14341" width="59.7109375" style="1" bestFit="1" customWidth="1"/>
    <col min="14342" max="14342" width="57.85546875" style="1" bestFit="1" customWidth="1"/>
    <col min="14343" max="14343" width="35.28515625" style="1" bestFit="1" customWidth="1"/>
    <col min="14344" max="14344" width="28.140625" style="1" bestFit="1" customWidth="1"/>
    <col min="14345" max="14345" width="33.140625" style="1" bestFit="1" customWidth="1"/>
    <col min="14346" max="14346" width="26" style="1" bestFit="1" customWidth="1"/>
    <col min="14347" max="14347" width="19.140625" style="1" bestFit="1" customWidth="1"/>
    <col min="14348" max="14348" width="10.42578125" style="1" customWidth="1"/>
    <col min="14349" max="14349" width="11.85546875" style="1" customWidth="1"/>
    <col min="14350" max="14350" width="14.7109375" style="1" customWidth="1"/>
    <col min="14351" max="14351" width="9" style="1" bestFit="1" customWidth="1"/>
    <col min="14352" max="14591" width="9.140625" style="1"/>
    <col min="14592" max="14592" width="4.7109375" style="1" bestFit="1" customWidth="1"/>
    <col min="14593" max="14593" width="9.7109375" style="1" bestFit="1" customWidth="1"/>
    <col min="14594" max="14594" width="10" style="1" bestFit="1" customWidth="1"/>
    <col min="14595" max="14595" width="8.85546875" style="1" bestFit="1" customWidth="1"/>
    <col min="14596" max="14596" width="22.85546875" style="1" customWidth="1"/>
    <col min="14597" max="14597" width="59.7109375" style="1" bestFit="1" customWidth="1"/>
    <col min="14598" max="14598" width="57.85546875" style="1" bestFit="1" customWidth="1"/>
    <col min="14599" max="14599" width="35.28515625" style="1" bestFit="1" customWidth="1"/>
    <col min="14600" max="14600" width="28.140625" style="1" bestFit="1" customWidth="1"/>
    <col min="14601" max="14601" width="33.140625" style="1" bestFit="1" customWidth="1"/>
    <col min="14602" max="14602" width="26" style="1" bestFit="1" customWidth="1"/>
    <col min="14603" max="14603" width="19.140625" style="1" bestFit="1" customWidth="1"/>
    <col min="14604" max="14604" width="10.42578125" style="1" customWidth="1"/>
    <col min="14605" max="14605" width="11.85546875" style="1" customWidth="1"/>
    <col min="14606" max="14606" width="14.7109375" style="1" customWidth="1"/>
    <col min="14607" max="14607" width="9" style="1" bestFit="1" customWidth="1"/>
    <col min="14608" max="14847" width="9.140625" style="1"/>
    <col min="14848" max="14848" width="4.7109375" style="1" bestFit="1" customWidth="1"/>
    <col min="14849" max="14849" width="9.7109375" style="1" bestFit="1" customWidth="1"/>
    <col min="14850" max="14850" width="10" style="1" bestFit="1" customWidth="1"/>
    <col min="14851" max="14851" width="8.85546875" style="1" bestFit="1" customWidth="1"/>
    <col min="14852" max="14852" width="22.85546875" style="1" customWidth="1"/>
    <col min="14853" max="14853" width="59.7109375" style="1" bestFit="1" customWidth="1"/>
    <col min="14854" max="14854" width="57.85546875" style="1" bestFit="1" customWidth="1"/>
    <col min="14855" max="14855" width="35.28515625" style="1" bestFit="1" customWidth="1"/>
    <col min="14856" max="14856" width="28.140625" style="1" bestFit="1" customWidth="1"/>
    <col min="14857" max="14857" width="33.140625" style="1" bestFit="1" customWidth="1"/>
    <col min="14858" max="14858" width="26" style="1" bestFit="1" customWidth="1"/>
    <col min="14859" max="14859" width="19.140625" style="1" bestFit="1" customWidth="1"/>
    <col min="14860" max="14860" width="10.42578125" style="1" customWidth="1"/>
    <col min="14861" max="14861" width="11.85546875" style="1" customWidth="1"/>
    <col min="14862" max="14862" width="14.7109375" style="1" customWidth="1"/>
    <col min="14863" max="14863" width="9" style="1" bestFit="1" customWidth="1"/>
    <col min="14864" max="15103" width="9.140625" style="1"/>
    <col min="15104" max="15104" width="4.7109375" style="1" bestFit="1" customWidth="1"/>
    <col min="15105" max="15105" width="9.7109375" style="1" bestFit="1" customWidth="1"/>
    <col min="15106" max="15106" width="10" style="1" bestFit="1" customWidth="1"/>
    <col min="15107" max="15107" width="8.85546875" style="1" bestFit="1" customWidth="1"/>
    <col min="15108" max="15108" width="22.85546875" style="1" customWidth="1"/>
    <col min="15109" max="15109" width="59.7109375" style="1" bestFit="1" customWidth="1"/>
    <col min="15110" max="15110" width="57.85546875" style="1" bestFit="1" customWidth="1"/>
    <col min="15111" max="15111" width="35.28515625" style="1" bestFit="1" customWidth="1"/>
    <col min="15112" max="15112" width="28.140625" style="1" bestFit="1" customWidth="1"/>
    <col min="15113" max="15113" width="33.140625" style="1" bestFit="1" customWidth="1"/>
    <col min="15114" max="15114" width="26" style="1" bestFit="1" customWidth="1"/>
    <col min="15115" max="15115" width="19.140625" style="1" bestFit="1" customWidth="1"/>
    <col min="15116" max="15116" width="10.42578125" style="1" customWidth="1"/>
    <col min="15117" max="15117" width="11.85546875" style="1" customWidth="1"/>
    <col min="15118" max="15118" width="14.7109375" style="1" customWidth="1"/>
    <col min="15119" max="15119" width="9" style="1" bestFit="1" customWidth="1"/>
    <col min="15120" max="15359" width="9.140625" style="1"/>
    <col min="15360" max="15360" width="4.7109375" style="1" bestFit="1" customWidth="1"/>
    <col min="15361" max="15361" width="9.7109375" style="1" bestFit="1" customWidth="1"/>
    <col min="15362" max="15362" width="10" style="1" bestFit="1" customWidth="1"/>
    <col min="15363" max="15363" width="8.85546875" style="1" bestFit="1" customWidth="1"/>
    <col min="15364" max="15364" width="22.85546875" style="1" customWidth="1"/>
    <col min="15365" max="15365" width="59.7109375" style="1" bestFit="1" customWidth="1"/>
    <col min="15366" max="15366" width="57.85546875" style="1" bestFit="1" customWidth="1"/>
    <col min="15367" max="15367" width="35.28515625" style="1" bestFit="1" customWidth="1"/>
    <col min="15368" max="15368" width="28.140625" style="1" bestFit="1" customWidth="1"/>
    <col min="15369" max="15369" width="33.140625" style="1" bestFit="1" customWidth="1"/>
    <col min="15370" max="15370" width="26" style="1" bestFit="1" customWidth="1"/>
    <col min="15371" max="15371" width="19.140625" style="1" bestFit="1" customWidth="1"/>
    <col min="15372" max="15372" width="10.42578125" style="1" customWidth="1"/>
    <col min="15373" max="15373" width="11.85546875" style="1" customWidth="1"/>
    <col min="15374" max="15374" width="14.7109375" style="1" customWidth="1"/>
    <col min="15375" max="15375" width="9" style="1" bestFit="1" customWidth="1"/>
    <col min="15376" max="15615" width="9.140625" style="1"/>
    <col min="15616" max="15616" width="4.7109375" style="1" bestFit="1" customWidth="1"/>
    <col min="15617" max="15617" width="9.7109375" style="1" bestFit="1" customWidth="1"/>
    <col min="15618" max="15618" width="10" style="1" bestFit="1" customWidth="1"/>
    <col min="15619" max="15619" width="8.85546875" style="1" bestFit="1" customWidth="1"/>
    <col min="15620" max="15620" width="22.85546875" style="1" customWidth="1"/>
    <col min="15621" max="15621" width="59.7109375" style="1" bestFit="1" customWidth="1"/>
    <col min="15622" max="15622" width="57.85546875" style="1" bestFit="1" customWidth="1"/>
    <col min="15623" max="15623" width="35.28515625" style="1" bestFit="1" customWidth="1"/>
    <col min="15624" max="15624" width="28.140625" style="1" bestFit="1" customWidth="1"/>
    <col min="15625" max="15625" width="33.140625" style="1" bestFit="1" customWidth="1"/>
    <col min="15626" max="15626" width="26" style="1" bestFit="1" customWidth="1"/>
    <col min="15627" max="15627" width="19.140625" style="1" bestFit="1" customWidth="1"/>
    <col min="15628" max="15628" width="10.42578125" style="1" customWidth="1"/>
    <col min="15629" max="15629" width="11.85546875" style="1" customWidth="1"/>
    <col min="15630" max="15630" width="14.7109375" style="1" customWidth="1"/>
    <col min="15631" max="15631" width="9" style="1" bestFit="1" customWidth="1"/>
    <col min="15632" max="15871" width="9.140625" style="1"/>
    <col min="15872" max="15872" width="4.7109375" style="1" bestFit="1" customWidth="1"/>
    <col min="15873" max="15873" width="9.7109375" style="1" bestFit="1" customWidth="1"/>
    <col min="15874" max="15874" width="10" style="1" bestFit="1" customWidth="1"/>
    <col min="15875" max="15875" width="8.85546875" style="1" bestFit="1" customWidth="1"/>
    <col min="15876" max="15876" width="22.85546875" style="1" customWidth="1"/>
    <col min="15877" max="15877" width="59.7109375" style="1" bestFit="1" customWidth="1"/>
    <col min="15878" max="15878" width="57.85546875" style="1" bestFit="1" customWidth="1"/>
    <col min="15879" max="15879" width="35.28515625" style="1" bestFit="1" customWidth="1"/>
    <col min="15880" max="15880" width="28.140625" style="1" bestFit="1" customWidth="1"/>
    <col min="15881" max="15881" width="33.140625" style="1" bestFit="1" customWidth="1"/>
    <col min="15882" max="15882" width="26" style="1" bestFit="1" customWidth="1"/>
    <col min="15883" max="15883" width="19.140625" style="1" bestFit="1" customWidth="1"/>
    <col min="15884" max="15884" width="10.42578125" style="1" customWidth="1"/>
    <col min="15885" max="15885" width="11.85546875" style="1" customWidth="1"/>
    <col min="15886" max="15886" width="14.7109375" style="1" customWidth="1"/>
    <col min="15887" max="15887" width="9" style="1" bestFit="1" customWidth="1"/>
    <col min="15888" max="16127" width="9.140625" style="1"/>
    <col min="16128" max="16128" width="4.7109375" style="1" bestFit="1" customWidth="1"/>
    <col min="16129" max="16129" width="9.7109375" style="1" bestFit="1" customWidth="1"/>
    <col min="16130" max="16130" width="10" style="1" bestFit="1" customWidth="1"/>
    <col min="16131" max="16131" width="8.85546875" style="1" bestFit="1" customWidth="1"/>
    <col min="16132" max="16132" width="22.85546875" style="1" customWidth="1"/>
    <col min="16133" max="16133" width="59.7109375" style="1" bestFit="1" customWidth="1"/>
    <col min="16134" max="16134" width="57.85546875" style="1" bestFit="1" customWidth="1"/>
    <col min="16135" max="16135" width="35.28515625" style="1" bestFit="1" customWidth="1"/>
    <col min="16136" max="16136" width="28.140625" style="1" bestFit="1" customWidth="1"/>
    <col min="16137" max="16137" width="33.140625" style="1" bestFit="1" customWidth="1"/>
    <col min="16138" max="16138" width="26" style="1" bestFit="1" customWidth="1"/>
    <col min="16139" max="16139" width="19.140625" style="1" bestFit="1" customWidth="1"/>
    <col min="16140" max="16140" width="10.42578125" style="1" customWidth="1"/>
    <col min="16141" max="16141" width="11.85546875" style="1" customWidth="1"/>
    <col min="16142" max="16142" width="14.7109375" style="1" customWidth="1"/>
    <col min="16143" max="16143" width="9" style="1" bestFit="1" customWidth="1"/>
    <col min="16144" max="16384" width="9.140625" style="1"/>
  </cols>
  <sheetData>
    <row r="2" spans="1:21" x14ac:dyDescent="0.35">
      <c r="A2" s="295" t="s">
        <v>2038</v>
      </c>
      <c r="J2" s="296"/>
    </row>
    <row r="4" spans="1:21" s="4" customFormat="1" ht="59.25" customHeight="1" x14ac:dyDescent="0.2">
      <c r="A4" s="810" t="s">
        <v>0</v>
      </c>
      <c r="B4" s="806" t="s">
        <v>1</v>
      </c>
      <c r="C4" s="806" t="s">
        <v>2</v>
      </c>
      <c r="D4" s="806" t="s">
        <v>3</v>
      </c>
      <c r="E4" s="806" t="s">
        <v>4</v>
      </c>
      <c r="F4" s="807" t="s">
        <v>5</v>
      </c>
      <c r="G4" s="806" t="s">
        <v>6</v>
      </c>
      <c r="H4" s="806" t="s">
        <v>7</v>
      </c>
      <c r="I4" s="806"/>
      <c r="J4" s="807" t="s">
        <v>8</v>
      </c>
      <c r="K4" s="808" t="s">
        <v>951</v>
      </c>
      <c r="L4" s="808"/>
      <c r="M4" s="809" t="s">
        <v>952</v>
      </c>
      <c r="N4" s="809"/>
      <c r="O4" s="809" t="s">
        <v>11</v>
      </c>
      <c r="P4" s="809"/>
      <c r="Q4" s="806" t="s">
        <v>953</v>
      </c>
      <c r="R4" s="806" t="s">
        <v>13</v>
      </c>
      <c r="S4" s="297"/>
      <c r="T4" s="297"/>
      <c r="U4" s="297"/>
    </row>
    <row r="5" spans="1:21" s="4" customFormat="1" ht="35.25" customHeight="1" x14ac:dyDescent="0.2">
      <c r="A5" s="810"/>
      <c r="B5" s="806"/>
      <c r="C5" s="806"/>
      <c r="D5" s="806"/>
      <c r="E5" s="806"/>
      <c r="F5" s="807"/>
      <c r="G5" s="806"/>
      <c r="H5" s="298" t="s">
        <v>14</v>
      </c>
      <c r="I5" s="298" t="s">
        <v>15</v>
      </c>
      <c r="J5" s="807"/>
      <c r="K5" s="298">
        <v>2020</v>
      </c>
      <c r="L5" s="298">
        <v>2021</v>
      </c>
      <c r="M5" s="299">
        <v>2020</v>
      </c>
      <c r="N5" s="299">
        <v>2021</v>
      </c>
      <c r="O5" s="299">
        <v>2020</v>
      </c>
      <c r="P5" s="299">
        <v>2021</v>
      </c>
      <c r="Q5" s="806"/>
      <c r="R5" s="806"/>
      <c r="S5" s="297"/>
      <c r="T5" s="297"/>
      <c r="U5" s="297"/>
    </row>
    <row r="6" spans="1:21" s="4" customFormat="1" ht="23.25" customHeight="1" x14ac:dyDescent="0.2">
      <c r="A6" s="300" t="s">
        <v>16</v>
      </c>
      <c r="B6" s="298" t="s">
        <v>17</v>
      </c>
      <c r="C6" s="298" t="s">
        <v>18</v>
      </c>
      <c r="D6" s="298" t="s">
        <v>19</v>
      </c>
      <c r="E6" s="301" t="s">
        <v>20</v>
      </c>
      <c r="F6" s="301" t="s">
        <v>21</v>
      </c>
      <c r="G6" s="301" t="s">
        <v>22</v>
      </c>
      <c r="H6" s="298" t="s">
        <v>23</v>
      </c>
      <c r="I6" s="298" t="s">
        <v>24</v>
      </c>
      <c r="J6" s="301" t="s">
        <v>25</v>
      </c>
      <c r="K6" s="298" t="s">
        <v>26</v>
      </c>
      <c r="L6" s="298" t="s">
        <v>27</v>
      </c>
      <c r="M6" s="302" t="s">
        <v>28</v>
      </c>
      <c r="N6" s="302" t="s">
        <v>29</v>
      </c>
      <c r="O6" s="302" t="s">
        <v>30</v>
      </c>
      <c r="P6" s="302" t="s">
        <v>31</v>
      </c>
      <c r="Q6" s="301" t="s">
        <v>32</v>
      </c>
      <c r="R6" s="298" t="s">
        <v>33</v>
      </c>
      <c r="S6" s="297"/>
      <c r="T6" s="297"/>
      <c r="U6" s="297"/>
    </row>
    <row r="7" spans="1:21" s="303" customFormat="1" ht="69" customHeight="1" x14ac:dyDescent="0.25">
      <c r="A7" s="682">
        <v>1</v>
      </c>
      <c r="B7" s="682">
        <v>1</v>
      </c>
      <c r="C7" s="682">
        <v>4</v>
      </c>
      <c r="D7" s="667">
        <v>2</v>
      </c>
      <c r="E7" s="667" t="s">
        <v>954</v>
      </c>
      <c r="F7" s="667" t="s">
        <v>955</v>
      </c>
      <c r="G7" s="667" t="s">
        <v>57</v>
      </c>
      <c r="H7" s="149" t="s">
        <v>64</v>
      </c>
      <c r="I7" s="149">
        <v>4</v>
      </c>
      <c r="J7" s="794" t="s">
        <v>956</v>
      </c>
      <c r="K7" s="794"/>
      <c r="L7" s="794" t="s">
        <v>957</v>
      </c>
      <c r="M7" s="795"/>
      <c r="N7" s="795">
        <v>100000</v>
      </c>
      <c r="O7" s="795"/>
      <c r="P7" s="795">
        <v>100000</v>
      </c>
      <c r="Q7" s="794" t="s">
        <v>759</v>
      </c>
      <c r="R7" s="777" t="s">
        <v>958</v>
      </c>
    </row>
    <row r="8" spans="1:21" s="303" customFormat="1" ht="67.5" customHeight="1" x14ac:dyDescent="0.25">
      <c r="A8" s="682"/>
      <c r="B8" s="682"/>
      <c r="C8" s="682"/>
      <c r="D8" s="667"/>
      <c r="E8" s="667"/>
      <c r="F8" s="667"/>
      <c r="G8" s="667"/>
      <c r="H8" s="149" t="s">
        <v>959</v>
      </c>
      <c r="I8" s="149">
        <v>200</v>
      </c>
      <c r="J8" s="794"/>
      <c r="K8" s="794"/>
      <c r="L8" s="794"/>
      <c r="M8" s="795"/>
      <c r="N8" s="795"/>
      <c r="O8" s="795"/>
      <c r="P8" s="795"/>
      <c r="Q8" s="794"/>
      <c r="R8" s="777"/>
    </row>
    <row r="9" spans="1:21" s="11" customFormat="1" ht="78" customHeight="1" x14ac:dyDescent="0.25">
      <c r="A9" s="682">
        <v>2</v>
      </c>
      <c r="B9" s="682">
        <v>1</v>
      </c>
      <c r="C9" s="682">
        <v>4</v>
      </c>
      <c r="D9" s="667">
        <v>5</v>
      </c>
      <c r="E9" s="667" t="s">
        <v>960</v>
      </c>
      <c r="F9" s="667" t="s">
        <v>961</v>
      </c>
      <c r="G9" s="667" t="s">
        <v>35</v>
      </c>
      <c r="H9" s="149" t="s">
        <v>62</v>
      </c>
      <c r="I9" s="149">
        <v>1</v>
      </c>
      <c r="J9" s="794" t="s">
        <v>962</v>
      </c>
      <c r="K9" s="794" t="s">
        <v>52</v>
      </c>
      <c r="L9" s="794"/>
      <c r="M9" s="795">
        <v>80000</v>
      </c>
      <c r="N9" s="795"/>
      <c r="O9" s="795">
        <v>80000</v>
      </c>
      <c r="P9" s="795"/>
      <c r="Q9" s="794" t="s">
        <v>759</v>
      </c>
      <c r="R9" s="777" t="s">
        <v>958</v>
      </c>
    </row>
    <row r="10" spans="1:21" s="11" customFormat="1" ht="84.75" customHeight="1" x14ac:dyDescent="0.25">
      <c r="A10" s="682"/>
      <c r="B10" s="682"/>
      <c r="C10" s="682"/>
      <c r="D10" s="667"/>
      <c r="E10" s="667"/>
      <c r="F10" s="667"/>
      <c r="G10" s="667"/>
      <c r="H10" s="149" t="s">
        <v>45</v>
      </c>
      <c r="I10" s="149">
        <v>100</v>
      </c>
      <c r="J10" s="794"/>
      <c r="K10" s="794"/>
      <c r="L10" s="794"/>
      <c r="M10" s="795"/>
      <c r="N10" s="795"/>
      <c r="O10" s="795"/>
      <c r="P10" s="795"/>
      <c r="Q10" s="794"/>
      <c r="R10" s="777"/>
    </row>
    <row r="11" spans="1:21" s="11" customFormat="1" ht="63" customHeight="1" x14ac:dyDescent="0.25">
      <c r="A11" s="682">
        <v>3</v>
      </c>
      <c r="B11" s="682">
        <v>1</v>
      </c>
      <c r="C11" s="682">
        <v>4</v>
      </c>
      <c r="D11" s="667">
        <v>5</v>
      </c>
      <c r="E11" s="667" t="s">
        <v>963</v>
      </c>
      <c r="F11" s="667" t="s">
        <v>964</v>
      </c>
      <c r="G11" s="667" t="s">
        <v>57</v>
      </c>
      <c r="H11" s="149" t="s">
        <v>64</v>
      </c>
      <c r="I11" s="149">
        <v>2</v>
      </c>
      <c r="J11" s="794" t="s">
        <v>965</v>
      </c>
      <c r="K11" s="794" t="s">
        <v>52</v>
      </c>
      <c r="L11" s="794"/>
      <c r="M11" s="795">
        <v>77000</v>
      </c>
      <c r="N11" s="668"/>
      <c r="O11" s="795">
        <v>77000</v>
      </c>
      <c r="P11" s="795"/>
      <c r="Q11" s="794" t="s">
        <v>759</v>
      </c>
      <c r="R11" s="777" t="s">
        <v>958</v>
      </c>
    </row>
    <row r="12" spans="1:21" s="11" customFormat="1" ht="72" customHeight="1" x14ac:dyDescent="0.25">
      <c r="A12" s="682"/>
      <c r="B12" s="682"/>
      <c r="C12" s="682"/>
      <c r="D12" s="667"/>
      <c r="E12" s="667"/>
      <c r="F12" s="667"/>
      <c r="G12" s="667"/>
      <c r="H12" s="149" t="s">
        <v>959</v>
      </c>
      <c r="I12" s="149">
        <v>100</v>
      </c>
      <c r="J12" s="794"/>
      <c r="K12" s="794"/>
      <c r="L12" s="794"/>
      <c r="M12" s="795"/>
      <c r="N12" s="795"/>
      <c r="O12" s="795"/>
      <c r="P12" s="795"/>
      <c r="Q12" s="794"/>
      <c r="R12" s="777"/>
    </row>
    <row r="13" spans="1:21" s="304" customFormat="1" ht="60" customHeight="1" x14ac:dyDescent="0.25">
      <c r="A13" s="682">
        <v>4</v>
      </c>
      <c r="B13" s="682">
        <v>1</v>
      </c>
      <c r="C13" s="682">
        <v>4</v>
      </c>
      <c r="D13" s="667">
        <v>2</v>
      </c>
      <c r="E13" s="667" t="s">
        <v>966</v>
      </c>
      <c r="F13" s="667" t="s">
        <v>967</v>
      </c>
      <c r="G13" s="667" t="s">
        <v>35</v>
      </c>
      <c r="H13" s="149" t="s">
        <v>62</v>
      </c>
      <c r="I13" s="149">
        <v>1</v>
      </c>
      <c r="J13" s="794" t="s">
        <v>968</v>
      </c>
      <c r="K13" s="794" t="s">
        <v>42</v>
      </c>
      <c r="L13" s="794"/>
      <c r="M13" s="795">
        <v>80000</v>
      </c>
      <c r="N13" s="795"/>
      <c r="O13" s="795">
        <v>80000</v>
      </c>
      <c r="P13" s="795"/>
      <c r="Q13" s="794" t="s">
        <v>759</v>
      </c>
      <c r="R13" s="777" t="s">
        <v>958</v>
      </c>
    </row>
    <row r="14" spans="1:21" s="304" customFormat="1" ht="63.75" customHeight="1" x14ac:dyDescent="0.25">
      <c r="A14" s="682"/>
      <c r="B14" s="682"/>
      <c r="C14" s="682"/>
      <c r="D14" s="667"/>
      <c r="E14" s="667"/>
      <c r="F14" s="667"/>
      <c r="G14" s="667"/>
      <c r="H14" s="149" t="s">
        <v>45</v>
      </c>
      <c r="I14" s="149">
        <v>100</v>
      </c>
      <c r="J14" s="794"/>
      <c r="K14" s="794"/>
      <c r="L14" s="794"/>
      <c r="M14" s="795"/>
      <c r="N14" s="795"/>
      <c r="O14" s="795"/>
      <c r="P14" s="795"/>
      <c r="Q14" s="794"/>
      <c r="R14" s="777"/>
    </row>
    <row r="15" spans="1:21" s="11" customFormat="1" ht="83.25" customHeight="1" x14ac:dyDescent="0.25">
      <c r="A15" s="682">
        <v>5</v>
      </c>
      <c r="B15" s="682">
        <v>1</v>
      </c>
      <c r="C15" s="682">
        <v>4</v>
      </c>
      <c r="D15" s="667">
        <v>2</v>
      </c>
      <c r="E15" s="667" t="s">
        <v>969</v>
      </c>
      <c r="F15" s="667" t="s">
        <v>970</v>
      </c>
      <c r="G15" s="667" t="s">
        <v>971</v>
      </c>
      <c r="H15" s="149" t="s">
        <v>972</v>
      </c>
      <c r="I15" s="149">
        <v>3</v>
      </c>
      <c r="J15" s="794" t="s">
        <v>973</v>
      </c>
      <c r="K15" s="794" t="s">
        <v>34</v>
      </c>
      <c r="L15" s="794"/>
      <c r="M15" s="795">
        <v>60000</v>
      </c>
      <c r="N15" s="795"/>
      <c r="O15" s="795">
        <v>60000</v>
      </c>
      <c r="P15" s="795"/>
      <c r="Q15" s="794" t="s">
        <v>759</v>
      </c>
      <c r="R15" s="777" t="s">
        <v>958</v>
      </c>
      <c r="S15" s="7"/>
      <c r="T15" s="7"/>
      <c r="U15" s="7"/>
    </row>
    <row r="16" spans="1:21" s="11" customFormat="1" ht="81" customHeight="1" x14ac:dyDescent="0.25">
      <c r="A16" s="682"/>
      <c r="B16" s="682"/>
      <c r="C16" s="682"/>
      <c r="D16" s="667"/>
      <c r="E16" s="667"/>
      <c r="F16" s="667"/>
      <c r="G16" s="667"/>
      <c r="H16" s="149" t="s">
        <v>959</v>
      </c>
      <c r="I16" s="149">
        <v>160</v>
      </c>
      <c r="J16" s="794"/>
      <c r="K16" s="794"/>
      <c r="L16" s="794"/>
      <c r="M16" s="795"/>
      <c r="N16" s="795"/>
      <c r="O16" s="795"/>
      <c r="P16" s="795"/>
      <c r="Q16" s="794"/>
      <c r="R16" s="777"/>
      <c r="S16" s="7"/>
      <c r="T16" s="7"/>
      <c r="U16" s="7"/>
    </row>
    <row r="17" spans="1:21" s="304" customFormat="1" ht="45" customHeight="1" x14ac:dyDescent="0.25">
      <c r="A17" s="682">
        <v>6</v>
      </c>
      <c r="B17" s="682">
        <v>1</v>
      </c>
      <c r="C17" s="682">
        <v>4</v>
      </c>
      <c r="D17" s="667">
        <v>5</v>
      </c>
      <c r="E17" s="667" t="s">
        <v>974</v>
      </c>
      <c r="F17" s="667" t="s">
        <v>980</v>
      </c>
      <c r="G17" s="667" t="s">
        <v>981</v>
      </c>
      <c r="H17" s="149">
        <v>2</v>
      </c>
      <c r="I17" s="149" t="s">
        <v>982</v>
      </c>
      <c r="J17" s="794" t="s">
        <v>977</v>
      </c>
      <c r="K17" s="794"/>
      <c r="L17" s="794" t="s">
        <v>957</v>
      </c>
      <c r="M17" s="795"/>
      <c r="N17" s="795">
        <v>220000</v>
      </c>
      <c r="O17" s="795"/>
      <c r="P17" s="795">
        <v>220000</v>
      </c>
      <c r="Q17" s="794" t="s">
        <v>978</v>
      </c>
      <c r="R17" s="667" t="s">
        <v>958</v>
      </c>
      <c r="S17" s="305"/>
      <c r="T17" s="305"/>
    </row>
    <row r="18" spans="1:21" ht="46.5" customHeight="1" x14ac:dyDescent="0.25">
      <c r="A18" s="682"/>
      <c r="B18" s="682"/>
      <c r="C18" s="682"/>
      <c r="D18" s="667"/>
      <c r="E18" s="667"/>
      <c r="F18" s="667"/>
      <c r="G18" s="667"/>
      <c r="H18" s="149">
        <v>15</v>
      </c>
      <c r="I18" s="149" t="s">
        <v>983</v>
      </c>
      <c r="J18" s="794"/>
      <c r="K18" s="794"/>
      <c r="L18" s="794"/>
      <c r="M18" s="795"/>
      <c r="N18" s="795"/>
      <c r="O18" s="795"/>
      <c r="P18" s="795"/>
      <c r="Q18" s="794"/>
      <c r="R18" s="682"/>
      <c r="S18" s="1"/>
      <c r="T18" s="1"/>
      <c r="U18" s="1"/>
    </row>
    <row r="19" spans="1:21" ht="45.75" customHeight="1" x14ac:dyDescent="0.25">
      <c r="A19" s="682"/>
      <c r="B19" s="682"/>
      <c r="C19" s="682"/>
      <c r="D19" s="667"/>
      <c r="E19" s="667"/>
      <c r="F19" s="667"/>
      <c r="G19" s="667" t="s">
        <v>975</v>
      </c>
      <c r="H19" s="408">
        <v>1</v>
      </c>
      <c r="I19" s="408" t="s">
        <v>976</v>
      </c>
      <c r="J19" s="794"/>
      <c r="K19" s="794"/>
      <c r="L19" s="794"/>
      <c r="M19" s="795"/>
      <c r="N19" s="795"/>
      <c r="O19" s="795"/>
      <c r="P19" s="795"/>
      <c r="Q19" s="794"/>
      <c r="R19" s="682"/>
      <c r="S19" s="1"/>
      <c r="T19" s="1"/>
      <c r="U19" s="1"/>
    </row>
    <row r="20" spans="1:21" ht="38.25" customHeight="1" x14ac:dyDescent="0.25">
      <c r="A20" s="682"/>
      <c r="B20" s="682"/>
      <c r="C20" s="682"/>
      <c r="D20" s="667"/>
      <c r="E20" s="667"/>
      <c r="F20" s="667"/>
      <c r="G20" s="667"/>
      <c r="H20" s="408">
        <v>30</v>
      </c>
      <c r="I20" s="408" t="s">
        <v>45</v>
      </c>
      <c r="J20" s="794"/>
      <c r="K20" s="794"/>
      <c r="L20" s="794"/>
      <c r="M20" s="795"/>
      <c r="N20" s="795"/>
      <c r="O20" s="795"/>
      <c r="P20" s="795"/>
      <c r="Q20" s="794"/>
      <c r="R20" s="682"/>
      <c r="S20" s="1"/>
      <c r="T20" s="1"/>
      <c r="U20" s="1"/>
    </row>
    <row r="21" spans="1:21" ht="51" customHeight="1" x14ac:dyDescent="0.25">
      <c r="A21" s="682"/>
      <c r="B21" s="682"/>
      <c r="C21" s="682"/>
      <c r="D21" s="667"/>
      <c r="E21" s="667"/>
      <c r="F21" s="667"/>
      <c r="G21" s="667" t="s">
        <v>979</v>
      </c>
      <c r="H21" s="408">
        <v>1</v>
      </c>
      <c r="I21" s="408" t="s">
        <v>62</v>
      </c>
      <c r="J21" s="794"/>
      <c r="K21" s="794"/>
      <c r="L21" s="794"/>
      <c r="M21" s="795"/>
      <c r="N21" s="795"/>
      <c r="O21" s="795"/>
      <c r="P21" s="795"/>
      <c r="Q21" s="794"/>
      <c r="R21" s="682"/>
      <c r="S21" s="1"/>
      <c r="T21" s="1"/>
      <c r="U21" s="1"/>
    </row>
    <row r="22" spans="1:21" ht="50.25" customHeight="1" x14ac:dyDescent="0.25">
      <c r="A22" s="682"/>
      <c r="B22" s="682"/>
      <c r="C22" s="682"/>
      <c r="D22" s="667"/>
      <c r="E22" s="667"/>
      <c r="F22" s="667"/>
      <c r="G22" s="667"/>
      <c r="H22" s="408">
        <v>100</v>
      </c>
      <c r="I22" s="408" t="s">
        <v>45</v>
      </c>
      <c r="J22" s="794"/>
      <c r="K22" s="794"/>
      <c r="L22" s="794"/>
      <c r="M22" s="795"/>
      <c r="N22" s="795"/>
      <c r="O22" s="795"/>
      <c r="P22" s="795"/>
      <c r="Q22" s="794"/>
      <c r="R22" s="682"/>
      <c r="S22" s="1"/>
      <c r="T22" s="1"/>
      <c r="U22" s="1"/>
    </row>
    <row r="23" spans="1:21" ht="76.5" customHeight="1" x14ac:dyDescent="0.25">
      <c r="A23" s="682">
        <v>7</v>
      </c>
      <c r="B23" s="682">
        <v>1</v>
      </c>
      <c r="C23" s="682">
        <v>4</v>
      </c>
      <c r="D23" s="667">
        <v>2</v>
      </c>
      <c r="E23" s="667" t="s">
        <v>984</v>
      </c>
      <c r="F23" s="667" t="s">
        <v>985</v>
      </c>
      <c r="G23" s="667" t="s">
        <v>44</v>
      </c>
      <c r="H23" s="408" t="s">
        <v>736</v>
      </c>
      <c r="I23" s="408">
        <v>1</v>
      </c>
      <c r="J23" s="667" t="s">
        <v>986</v>
      </c>
      <c r="K23" s="667" t="s">
        <v>170</v>
      </c>
      <c r="L23" s="667"/>
      <c r="M23" s="805">
        <v>170000</v>
      </c>
      <c r="N23" s="668"/>
      <c r="O23" s="668">
        <v>170000</v>
      </c>
      <c r="P23" s="668"/>
      <c r="Q23" s="667" t="s">
        <v>987</v>
      </c>
      <c r="R23" s="777" t="s">
        <v>988</v>
      </c>
    </row>
    <row r="24" spans="1:21" ht="77.25" customHeight="1" x14ac:dyDescent="0.25">
      <c r="A24" s="682"/>
      <c r="B24" s="682"/>
      <c r="C24" s="682"/>
      <c r="D24" s="667"/>
      <c r="E24" s="667"/>
      <c r="F24" s="667"/>
      <c r="G24" s="667"/>
      <c r="H24" s="408" t="s">
        <v>989</v>
      </c>
      <c r="I24" s="408">
        <v>150</v>
      </c>
      <c r="J24" s="667"/>
      <c r="K24" s="667"/>
      <c r="L24" s="667"/>
      <c r="M24" s="805"/>
      <c r="N24" s="668"/>
      <c r="O24" s="668"/>
      <c r="P24" s="668"/>
      <c r="Q24" s="667"/>
      <c r="R24" s="777"/>
    </row>
    <row r="25" spans="1:21" ht="36" customHeight="1" x14ac:dyDescent="0.25">
      <c r="A25" s="682">
        <v>8</v>
      </c>
      <c r="B25" s="682">
        <v>1</v>
      </c>
      <c r="C25" s="682">
        <v>4</v>
      </c>
      <c r="D25" s="667">
        <v>2</v>
      </c>
      <c r="E25" s="667" t="s">
        <v>990</v>
      </c>
      <c r="F25" s="667" t="s">
        <v>1639</v>
      </c>
      <c r="G25" s="667" t="s">
        <v>557</v>
      </c>
      <c r="H25" s="408" t="s">
        <v>995</v>
      </c>
      <c r="I25" s="408">
        <v>1</v>
      </c>
      <c r="J25" s="667" t="s">
        <v>991</v>
      </c>
      <c r="K25" s="667" t="s">
        <v>992</v>
      </c>
      <c r="L25" s="667"/>
      <c r="M25" s="668">
        <v>370000</v>
      </c>
      <c r="N25" s="668"/>
      <c r="O25" s="668">
        <v>370000</v>
      </c>
      <c r="P25" s="668"/>
      <c r="Q25" s="667" t="s">
        <v>987</v>
      </c>
      <c r="R25" s="777" t="s">
        <v>988</v>
      </c>
    </row>
    <row r="26" spans="1:21" ht="43.5" customHeight="1" x14ac:dyDescent="0.25">
      <c r="A26" s="682"/>
      <c r="B26" s="682"/>
      <c r="C26" s="682"/>
      <c r="D26" s="667"/>
      <c r="E26" s="667"/>
      <c r="F26" s="667"/>
      <c r="G26" s="667"/>
      <c r="H26" s="408" t="s">
        <v>75</v>
      </c>
      <c r="I26" s="408">
        <v>150</v>
      </c>
      <c r="J26" s="667"/>
      <c r="K26" s="667"/>
      <c r="L26" s="667"/>
      <c r="M26" s="668"/>
      <c r="N26" s="668"/>
      <c r="O26" s="668"/>
      <c r="P26" s="668"/>
      <c r="Q26" s="667"/>
      <c r="R26" s="777"/>
    </row>
    <row r="27" spans="1:21" ht="163.5" customHeight="1" x14ac:dyDescent="0.25">
      <c r="A27" s="682"/>
      <c r="B27" s="682"/>
      <c r="C27" s="682"/>
      <c r="D27" s="667"/>
      <c r="E27" s="667"/>
      <c r="F27" s="667"/>
      <c r="G27" s="408" t="s">
        <v>996</v>
      </c>
      <c r="H27" s="408" t="s">
        <v>661</v>
      </c>
      <c r="I27" s="469" t="s">
        <v>997</v>
      </c>
      <c r="J27" s="667"/>
      <c r="K27" s="667"/>
      <c r="L27" s="667"/>
      <c r="M27" s="668"/>
      <c r="N27" s="668"/>
      <c r="O27" s="668"/>
      <c r="P27" s="668"/>
      <c r="Q27" s="667"/>
      <c r="R27" s="777"/>
    </row>
    <row r="28" spans="1:21" ht="65.25" customHeight="1" x14ac:dyDescent="0.25">
      <c r="A28" s="682"/>
      <c r="B28" s="682"/>
      <c r="C28" s="682"/>
      <c r="D28" s="667"/>
      <c r="E28" s="667"/>
      <c r="F28" s="667"/>
      <c r="G28" s="408" t="s">
        <v>998</v>
      </c>
      <c r="H28" s="408" t="s">
        <v>79</v>
      </c>
      <c r="I28" s="469" t="s">
        <v>47</v>
      </c>
      <c r="J28" s="667"/>
      <c r="K28" s="667"/>
      <c r="L28" s="667"/>
      <c r="M28" s="668"/>
      <c r="N28" s="668"/>
      <c r="O28" s="668"/>
      <c r="P28" s="668"/>
      <c r="Q28" s="667"/>
      <c r="R28" s="777"/>
      <c r="S28" s="1"/>
      <c r="T28" s="1"/>
      <c r="U28" s="1"/>
    </row>
    <row r="29" spans="1:21" ht="73.5" customHeight="1" x14ac:dyDescent="0.25">
      <c r="A29" s="682"/>
      <c r="B29" s="682"/>
      <c r="C29" s="682"/>
      <c r="D29" s="667"/>
      <c r="E29" s="667"/>
      <c r="F29" s="667"/>
      <c r="G29" s="408" t="s">
        <v>993</v>
      </c>
      <c r="H29" s="408" t="s">
        <v>994</v>
      </c>
      <c r="I29" s="408">
        <v>1</v>
      </c>
      <c r="J29" s="667"/>
      <c r="K29" s="667"/>
      <c r="L29" s="667"/>
      <c r="M29" s="668"/>
      <c r="N29" s="668"/>
      <c r="O29" s="668"/>
      <c r="P29" s="668"/>
      <c r="Q29" s="667"/>
      <c r="R29" s="777"/>
      <c r="S29" s="1"/>
      <c r="T29" s="1"/>
      <c r="U29" s="1"/>
    </row>
    <row r="30" spans="1:21" ht="74.25" customHeight="1" x14ac:dyDescent="0.25">
      <c r="A30" s="682"/>
      <c r="B30" s="682"/>
      <c r="C30" s="682"/>
      <c r="D30" s="667"/>
      <c r="E30" s="667"/>
      <c r="F30" s="667"/>
      <c r="G30" s="408" t="s">
        <v>999</v>
      </c>
      <c r="H30" s="408" t="s">
        <v>1000</v>
      </c>
      <c r="I30" s="411">
        <v>1</v>
      </c>
      <c r="J30" s="667"/>
      <c r="K30" s="667"/>
      <c r="L30" s="667"/>
      <c r="M30" s="668"/>
      <c r="N30" s="668"/>
      <c r="O30" s="668"/>
      <c r="P30" s="668"/>
      <c r="Q30" s="667"/>
      <c r="R30" s="777"/>
      <c r="S30" s="1"/>
      <c r="T30" s="1"/>
      <c r="U30" s="1"/>
    </row>
    <row r="31" spans="1:21" s="297" customFormat="1" ht="60" customHeight="1" x14ac:dyDescent="0.2">
      <c r="A31" s="682">
        <v>9</v>
      </c>
      <c r="B31" s="682">
        <v>1</v>
      </c>
      <c r="C31" s="682">
        <v>4</v>
      </c>
      <c r="D31" s="667">
        <v>2</v>
      </c>
      <c r="E31" s="667" t="s">
        <v>1001</v>
      </c>
      <c r="F31" s="667" t="s">
        <v>1002</v>
      </c>
      <c r="G31" s="408" t="s">
        <v>1003</v>
      </c>
      <c r="H31" s="408" t="s">
        <v>1000</v>
      </c>
      <c r="I31" s="411">
        <v>12</v>
      </c>
      <c r="J31" s="411" t="s">
        <v>1004</v>
      </c>
      <c r="K31" s="682" t="s">
        <v>1005</v>
      </c>
      <c r="L31" s="682"/>
      <c r="M31" s="720">
        <v>280000</v>
      </c>
      <c r="N31" s="804"/>
      <c r="O31" s="720">
        <v>280000</v>
      </c>
      <c r="P31" s="804"/>
      <c r="Q31" s="786" t="s">
        <v>987</v>
      </c>
      <c r="R31" s="667" t="s">
        <v>988</v>
      </c>
      <c r="S31" s="306"/>
    </row>
    <row r="32" spans="1:21" s="297" customFormat="1" ht="42.75" customHeight="1" x14ac:dyDescent="0.2">
      <c r="A32" s="682"/>
      <c r="B32" s="682"/>
      <c r="C32" s="682"/>
      <c r="D32" s="667"/>
      <c r="E32" s="667"/>
      <c r="F32" s="667"/>
      <c r="G32" s="667" t="s">
        <v>1006</v>
      </c>
      <c r="H32" s="408" t="s">
        <v>736</v>
      </c>
      <c r="I32" s="408">
        <v>2</v>
      </c>
      <c r="J32" s="667" t="s">
        <v>1007</v>
      </c>
      <c r="K32" s="682"/>
      <c r="L32" s="682"/>
      <c r="M32" s="720"/>
      <c r="N32" s="804"/>
      <c r="O32" s="720"/>
      <c r="P32" s="804"/>
      <c r="Q32" s="786"/>
      <c r="R32" s="682"/>
      <c r="S32" s="306"/>
    </row>
    <row r="33" spans="1:16143" ht="47.25" customHeight="1" x14ac:dyDescent="0.25">
      <c r="A33" s="682"/>
      <c r="B33" s="682"/>
      <c r="C33" s="682"/>
      <c r="D33" s="667"/>
      <c r="E33" s="667"/>
      <c r="F33" s="667"/>
      <c r="G33" s="667"/>
      <c r="H33" s="408" t="s">
        <v>1008</v>
      </c>
      <c r="I33" s="408">
        <v>100</v>
      </c>
      <c r="J33" s="667"/>
      <c r="K33" s="682"/>
      <c r="L33" s="682"/>
      <c r="M33" s="720"/>
      <c r="N33" s="804"/>
      <c r="O33" s="720"/>
      <c r="P33" s="804"/>
      <c r="Q33" s="786"/>
      <c r="R33" s="682"/>
    </row>
    <row r="34" spans="1:16143" ht="78" customHeight="1" x14ac:dyDescent="0.25">
      <c r="A34" s="682"/>
      <c r="B34" s="682"/>
      <c r="C34" s="682"/>
      <c r="D34" s="667"/>
      <c r="E34" s="667"/>
      <c r="F34" s="667"/>
      <c r="G34" s="667" t="s">
        <v>1009</v>
      </c>
      <c r="H34" s="408" t="s">
        <v>736</v>
      </c>
      <c r="I34" s="408">
        <v>1</v>
      </c>
      <c r="J34" s="667"/>
      <c r="K34" s="682"/>
      <c r="L34" s="682"/>
      <c r="M34" s="720"/>
      <c r="N34" s="804"/>
      <c r="O34" s="720"/>
      <c r="P34" s="804"/>
      <c r="Q34" s="786"/>
      <c r="R34" s="682"/>
    </row>
    <row r="35" spans="1:16143" ht="88.5" customHeight="1" x14ac:dyDescent="0.25">
      <c r="A35" s="682"/>
      <c r="B35" s="682"/>
      <c r="C35" s="682"/>
      <c r="D35" s="667"/>
      <c r="E35" s="667"/>
      <c r="F35" s="667"/>
      <c r="G35" s="667"/>
      <c r="H35" s="408" t="s">
        <v>75</v>
      </c>
      <c r="I35" s="408">
        <v>40</v>
      </c>
      <c r="J35" s="667"/>
      <c r="K35" s="682"/>
      <c r="L35" s="682"/>
      <c r="M35" s="720"/>
      <c r="N35" s="804"/>
      <c r="O35" s="720"/>
      <c r="P35" s="804"/>
      <c r="Q35" s="786"/>
      <c r="R35" s="682"/>
    </row>
    <row r="36" spans="1:16143" ht="65.25" customHeight="1" x14ac:dyDescent="0.25">
      <c r="A36" s="682">
        <v>10</v>
      </c>
      <c r="B36" s="682">
        <v>1</v>
      </c>
      <c r="C36" s="682">
        <v>4</v>
      </c>
      <c r="D36" s="667">
        <v>2</v>
      </c>
      <c r="E36" s="667" t="s">
        <v>1010</v>
      </c>
      <c r="F36" s="667" t="s">
        <v>1011</v>
      </c>
      <c r="G36" s="408" t="s">
        <v>1012</v>
      </c>
      <c r="H36" s="149" t="s">
        <v>1013</v>
      </c>
      <c r="I36" s="149">
        <v>3</v>
      </c>
      <c r="J36" s="794" t="s">
        <v>2039</v>
      </c>
      <c r="K36" s="794" t="s">
        <v>42</v>
      </c>
      <c r="L36" s="794" t="s">
        <v>43</v>
      </c>
      <c r="M36" s="795">
        <v>130000</v>
      </c>
      <c r="N36" s="795">
        <v>35000</v>
      </c>
      <c r="O36" s="795">
        <v>130000</v>
      </c>
      <c r="P36" s="795">
        <v>35000</v>
      </c>
      <c r="Q36" s="794" t="s">
        <v>1014</v>
      </c>
      <c r="R36" s="777" t="s">
        <v>1015</v>
      </c>
    </row>
    <row r="37" spans="1:16143" ht="63.75" customHeight="1" x14ac:dyDescent="0.25">
      <c r="A37" s="682"/>
      <c r="B37" s="682"/>
      <c r="C37" s="682"/>
      <c r="D37" s="667"/>
      <c r="E37" s="667"/>
      <c r="F37" s="667"/>
      <c r="G37" s="408" t="s">
        <v>1016</v>
      </c>
      <c r="H37" s="408" t="s">
        <v>1017</v>
      </c>
      <c r="I37" s="408">
        <v>3</v>
      </c>
      <c r="J37" s="794"/>
      <c r="K37" s="794"/>
      <c r="L37" s="794"/>
      <c r="M37" s="795"/>
      <c r="N37" s="795"/>
      <c r="O37" s="795"/>
      <c r="P37" s="795"/>
      <c r="Q37" s="794"/>
      <c r="R37" s="777"/>
    </row>
    <row r="38" spans="1:16143" s="307" customFormat="1" ht="79.5" customHeight="1" x14ac:dyDescent="0.25">
      <c r="A38" s="682"/>
      <c r="B38" s="682"/>
      <c r="C38" s="682"/>
      <c r="D38" s="667"/>
      <c r="E38" s="667"/>
      <c r="F38" s="667"/>
      <c r="G38" s="408" t="s">
        <v>1018</v>
      </c>
      <c r="H38" s="408" t="s">
        <v>959</v>
      </c>
      <c r="I38" s="408">
        <v>300</v>
      </c>
      <c r="J38" s="794"/>
      <c r="K38" s="794"/>
      <c r="L38" s="794"/>
      <c r="M38" s="795"/>
      <c r="N38" s="795"/>
      <c r="O38" s="795"/>
      <c r="P38" s="795"/>
      <c r="Q38" s="794"/>
      <c r="R38" s="777"/>
      <c r="S38" s="225"/>
      <c r="T38" s="225"/>
      <c r="U38" s="225"/>
    </row>
    <row r="39" spans="1:16143" s="307" customFormat="1" ht="64.5" customHeight="1" x14ac:dyDescent="0.25">
      <c r="A39" s="682">
        <v>11</v>
      </c>
      <c r="B39" s="682">
        <v>1</v>
      </c>
      <c r="C39" s="682">
        <v>4</v>
      </c>
      <c r="D39" s="667">
        <v>2</v>
      </c>
      <c r="E39" s="667" t="s">
        <v>1019</v>
      </c>
      <c r="F39" s="803" t="s">
        <v>1020</v>
      </c>
      <c r="G39" s="667" t="s">
        <v>681</v>
      </c>
      <c r="H39" s="149" t="s">
        <v>1021</v>
      </c>
      <c r="I39" s="149">
        <v>2</v>
      </c>
      <c r="J39" s="794" t="s">
        <v>1022</v>
      </c>
      <c r="K39" s="794"/>
      <c r="L39" s="794" t="s">
        <v>957</v>
      </c>
      <c r="M39" s="795"/>
      <c r="N39" s="795">
        <v>24000</v>
      </c>
      <c r="O39" s="795"/>
      <c r="P39" s="795">
        <v>24000</v>
      </c>
      <c r="Q39" s="794" t="s">
        <v>1023</v>
      </c>
      <c r="R39" s="777" t="s">
        <v>1024</v>
      </c>
      <c r="S39" s="225"/>
      <c r="T39" s="225"/>
      <c r="U39" s="225"/>
    </row>
    <row r="40" spans="1:16143" s="307" customFormat="1" ht="65.25" customHeight="1" x14ac:dyDescent="0.25">
      <c r="A40" s="682"/>
      <c r="B40" s="682"/>
      <c r="C40" s="682"/>
      <c r="D40" s="667"/>
      <c r="E40" s="667"/>
      <c r="F40" s="803"/>
      <c r="G40" s="667"/>
      <c r="H40" s="149" t="s">
        <v>959</v>
      </c>
      <c r="I40" s="149">
        <v>50</v>
      </c>
      <c r="J40" s="794"/>
      <c r="K40" s="794"/>
      <c r="L40" s="794"/>
      <c r="M40" s="795"/>
      <c r="N40" s="795"/>
      <c r="O40" s="795"/>
      <c r="P40" s="795"/>
      <c r="Q40" s="794"/>
      <c r="R40" s="777"/>
      <c r="S40" s="225"/>
      <c r="T40" s="225"/>
      <c r="U40" s="225"/>
    </row>
    <row r="41" spans="1:16143" s="309" customFormat="1" ht="39.75" customHeight="1" x14ac:dyDescent="0.25">
      <c r="A41" s="682">
        <v>12</v>
      </c>
      <c r="B41" s="682">
        <v>1</v>
      </c>
      <c r="C41" s="677">
        <v>4</v>
      </c>
      <c r="D41" s="617">
        <v>2</v>
      </c>
      <c r="E41" s="617" t="s">
        <v>1025</v>
      </c>
      <c r="F41" s="617" t="s">
        <v>2040</v>
      </c>
      <c r="G41" s="667" t="s">
        <v>35</v>
      </c>
      <c r="H41" s="149" t="s">
        <v>62</v>
      </c>
      <c r="I41" s="149">
        <v>1</v>
      </c>
      <c r="J41" s="754" t="s">
        <v>1026</v>
      </c>
      <c r="K41" s="754" t="s">
        <v>1027</v>
      </c>
      <c r="L41" s="754"/>
      <c r="M41" s="745">
        <v>100000</v>
      </c>
      <c r="N41" s="745"/>
      <c r="O41" s="745">
        <v>100000</v>
      </c>
      <c r="P41" s="745"/>
      <c r="Q41" s="754" t="s">
        <v>1023</v>
      </c>
      <c r="R41" s="796" t="s">
        <v>1024</v>
      </c>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8"/>
      <c r="BZ41" s="308"/>
      <c r="CA41" s="308"/>
      <c r="CB41" s="308"/>
      <c r="CC41" s="308"/>
      <c r="CD41" s="308"/>
      <c r="CE41" s="308"/>
      <c r="CF41" s="308"/>
      <c r="CG41" s="308"/>
      <c r="CH41" s="308"/>
      <c r="CI41" s="308"/>
      <c r="CJ41" s="308"/>
      <c r="CK41" s="308"/>
      <c r="CL41" s="308"/>
      <c r="CM41" s="308"/>
      <c r="CN41" s="308"/>
      <c r="CO41" s="308"/>
      <c r="CP41" s="308"/>
      <c r="CQ41" s="308"/>
      <c r="CR41" s="308"/>
      <c r="CS41" s="308"/>
      <c r="CT41" s="308"/>
      <c r="CU41" s="308"/>
      <c r="CV41" s="308"/>
      <c r="CW41" s="308"/>
      <c r="CX41" s="308"/>
      <c r="CY41" s="308"/>
      <c r="CZ41" s="308"/>
      <c r="DA41" s="308"/>
      <c r="DB41" s="308"/>
      <c r="DC41" s="308"/>
      <c r="DD41" s="308"/>
      <c r="DE41" s="308"/>
      <c r="DF41" s="308"/>
      <c r="DG41" s="308"/>
      <c r="DH41" s="308"/>
      <c r="DI41" s="308"/>
      <c r="DJ41" s="308"/>
      <c r="DK41" s="308"/>
      <c r="DL41" s="308"/>
      <c r="DM41" s="308"/>
      <c r="DN41" s="308"/>
      <c r="DO41" s="308"/>
      <c r="DP41" s="308"/>
      <c r="DQ41" s="308"/>
      <c r="DR41" s="308"/>
      <c r="DS41" s="308"/>
      <c r="DT41" s="308"/>
      <c r="DU41" s="308"/>
      <c r="DV41" s="308"/>
      <c r="DW41" s="308"/>
      <c r="DX41" s="308"/>
      <c r="DY41" s="308"/>
      <c r="DZ41" s="308"/>
      <c r="EA41" s="308"/>
      <c r="EB41" s="308"/>
      <c r="EC41" s="308"/>
      <c r="ED41" s="308"/>
      <c r="EE41" s="308"/>
      <c r="EF41" s="308"/>
      <c r="EG41" s="308"/>
      <c r="EH41" s="308"/>
      <c r="EI41" s="308"/>
      <c r="EJ41" s="308"/>
      <c r="EK41" s="308"/>
      <c r="EL41" s="308"/>
      <c r="EM41" s="308"/>
      <c r="EN41" s="308"/>
      <c r="EO41" s="308"/>
      <c r="EP41" s="308"/>
      <c r="EQ41" s="308"/>
      <c r="ER41" s="308"/>
      <c r="ES41" s="308"/>
      <c r="ET41" s="308"/>
      <c r="EU41" s="308"/>
      <c r="EV41" s="308"/>
      <c r="EW41" s="308"/>
      <c r="EX41" s="308"/>
      <c r="EY41" s="308"/>
      <c r="EZ41" s="308"/>
      <c r="FA41" s="308"/>
      <c r="FB41" s="308"/>
      <c r="FC41" s="308"/>
      <c r="FD41" s="308"/>
      <c r="FE41" s="308"/>
      <c r="FF41" s="308"/>
      <c r="FG41" s="308"/>
      <c r="FH41" s="308"/>
      <c r="FI41" s="308"/>
      <c r="FJ41" s="308"/>
      <c r="FK41" s="308"/>
      <c r="FL41" s="308"/>
      <c r="FM41" s="308"/>
      <c r="FN41" s="308"/>
      <c r="FO41" s="308"/>
      <c r="FP41" s="308"/>
      <c r="FQ41" s="308"/>
      <c r="FR41" s="308"/>
      <c r="FS41" s="308"/>
      <c r="FT41" s="308"/>
      <c r="FU41" s="308"/>
      <c r="FV41" s="308"/>
      <c r="FW41" s="308"/>
      <c r="FX41" s="308"/>
      <c r="FY41" s="308"/>
      <c r="FZ41" s="308"/>
      <c r="GA41" s="308"/>
      <c r="GB41" s="308"/>
      <c r="GC41" s="308"/>
      <c r="GD41" s="308"/>
      <c r="GE41" s="308"/>
      <c r="GF41" s="308"/>
      <c r="GG41" s="308"/>
      <c r="GH41" s="308"/>
      <c r="GI41" s="308"/>
      <c r="GJ41" s="308"/>
      <c r="GK41" s="308"/>
      <c r="GL41" s="308"/>
      <c r="GM41" s="308"/>
      <c r="GN41" s="308"/>
      <c r="GO41" s="308"/>
      <c r="GP41" s="308"/>
      <c r="GQ41" s="308"/>
      <c r="GR41" s="308"/>
      <c r="GS41" s="308"/>
      <c r="GT41" s="308"/>
      <c r="GU41" s="308"/>
      <c r="GV41" s="308"/>
      <c r="GW41" s="308"/>
      <c r="GX41" s="308"/>
      <c r="GY41" s="308"/>
      <c r="GZ41" s="308"/>
      <c r="HA41" s="308"/>
      <c r="HB41" s="308"/>
      <c r="HC41" s="308"/>
      <c r="HD41" s="308"/>
      <c r="HE41" s="308"/>
      <c r="HF41" s="308"/>
      <c r="HG41" s="308"/>
      <c r="HH41" s="308"/>
      <c r="HI41" s="308"/>
      <c r="HJ41" s="308"/>
      <c r="HK41" s="308"/>
      <c r="HL41" s="308"/>
      <c r="HM41" s="308"/>
      <c r="HN41" s="308"/>
      <c r="HO41" s="308"/>
      <c r="HP41" s="308"/>
      <c r="HQ41" s="308"/>
      <c r="HR41" s="308"/>
      <c r="HS41" s="308"/>
      <c r="HT41" s="308"/>
      <c r="HU41" s="308"/>
      <c r="HV41" s="308"/>
      <c r="HW41" s="308"/>
      <c r="HX41" s="308"/>
      <c r="HY41" s="308"/>
      <c r="HZ41" s="308"/>
      <c r="IA41" s="308"/>
      <c r="IB41" s="308"/>
      <c r="IC41" s="308"/>
      <c r="ID41" s="308"/>
      <c r="IE41" s="308"/>
      <c r="IF41" s="308"/>
      <c r="IG41" s="308"/>
      <c r="IH41" s="308"/>
      <c r="II41" s="308"/>
      <c r="IJ41" s="308"/>
      <c r="IK41" s="308"/>
      <c r="IL41" s="308"/>
      <c r="IM41" s="308"/>
      <c r="IN41" s="308"/>
      <c r="IO41" s="308"/>
      <c r="IP41" s="308"/>
      <c r="IQ41" s="308"/>
      <c r="IR41" s="308"/>
      <c r="IS41" s="308"/>
      <c r="IT41" s="308"/>
      <c r="IU41" s="308"/>
      <c r="IV41" s="308"/>
      <c r="IW41" s="308"/>
      <c r="IX41" s="308"/>
      <c r="IY41" s="308"/>
      <c r="IZ41" s="308"/>
      <c r="JA41" s="308"/>
      <c r="JB41" s="308"/>
      <c r="JC41" s="308"/>
      <c r="JD41" s="308"/>
      <c r="JE41" s="308"/>
      <c r="JF41" s="308"/>
      <c r="JG41" s="308"/>
      <c r="JH41" s="308"/>
      <c r="JI41" s="308"/>
      <c r="JJ41" s="308"/>
      <c r="JK41" s="308"/>
      <c r="JL41" s="308"/>
      <c r="JM41" s="308"/>
      <c r="JN41" s="308"/>
      <c r="JO41" s="308"/>
      <c r="JP41" s="308"/>
      <c r="JQ41" s="308"/>
      <c r="JR41" s="308"/>
      <c r="JS41" s="308"/>
      <c r="JT41" s="308"/>
      <c r="JU41" s="308"/>
      <c r="JV41" s="308"/>
      <c r="JW41" s="308"/>
      <c r="JX41" s="308"/>
      <c r="JY41" s="308"/>
      <c r="JZ41" s="308"/>
      <c r="KA41" s="308"/>
      <c r="KB41" s="308"/>
      <c r="KC41" s="308"/>
      <c r="KD41" s="308"/>
      <c r="KE41" s="308"/>
      <c r="KF41" s="308"/>
      <c r="KG41" s="308"/>
      <c r="KH41" s="308"/>
      <c r="KI41" s="308"/>
      <c r="KJ41" s="308"/>
      <c r="KK41" s="308"/>
      <c r="KL41" s="308"/>
      <c r="KM41" s="308"/>
      <c r="KN41" s="308"/>
      <c r="KO41" s="308"/>
      <c r="KP41" s="308"/>
      <c r="KQ41" s="308"/>
      <c r="KR41" s="308"/>
      <c r="KS41" s="308"/>
      <c r="KT41" s="308"/>
      <c r="KU41" s="308"/>
      <c r="KV41" s="308"/>
      <c r="KW41" s="308"/>
      <c r="KX41" s="308"/>
      <c r="KY41" s="308"/>
      <c r="KZ41" s="308"/>
      <c r="LA41" s="308"/>
      <c r="LB41" s="308"/>
      <c r="LC41" s="308"/>
      <c r="LD41" s="308"/>
      <c r="LE41" s="308"/>
      <c r="LF41" s="308"/>
      <c r="LG41" s="308"/>
      <c r="LH41" s="308"/>
      <c r="LI41" s="308"/>
      <c r="LJ41" s="308"/>
      <c r="LK41" s="308"/>
      <c r="LL41" s="308"/>
      <c r="LM41" s="308"/>
      <c r="LN41" s="308"/>
      <c r="LO41" s="308"/>
      <c r="LP41" s="308"/>
      <c r="LQ41" s="308"/>
      <c r="LR41" s="308"/>
      <c r="LS41" s="308"/>
      <c r="LT41" s="308"/>
      <c r="LU41" s="308"/>
      <c r="LV41" s="308"/>
      <c r="LW41" s="308"/>
      <c r="LX41" s="308"/>
      <c r="LY41" s="308"/>
      <c r="LZ41" s="308"/>
      <c r="MA41" s="308"/>
      <c r="MB41" s="308"/>
      <c r="MC41" s="308"/>
      <c r="MD41" s="308"/>
      <c r="ME41" s="308"/>
      <c r="MF41" s="308"/>
      <c r="MG41" s="308"/>
      <c r="MH41" s="308"/>
      <c r="MI41" s="308"/>
      <c r="MJ41" s="308"/>
      <c r="MK41" s="308"/>
      <c r="ML41" s="308"/>
      <c r="MM41" s="308"/>
      <c r="MN41" s="308"/>
      <c r="MO41" s="308"/>
      <c r="MP41" s="308"/>
      <c r="MQ41" s="308"/>
      <c r="MR41" s="308"/>
      <c r="MS41" s="308"/>
      <c r="MT41" s="308"/>
      <c r="MU41" s="308"/>
      <c r="MV41" s="308"/>
      <c r="MW41" s="308"/>
      <c r="MX41" s="308"/>
      <c r="MY41" s="308"/>
      <c r="MZ41" s="308"/>
      <c r="NA41" s="308"/>
      <c r="NB41" s="308"/>
      <c r="NC41" s="308"/>
      <c r="ND41" s="308"/>
      <c r="NE41" s="308"/>
      <c r="NF41" s="308"/>
      <c r="NG41" s="308"/>
      <c r="NH41" s="308"/>
      <c r="NI41" s="308"/>
      <c r="NJ41" s="308"/>
      <c r="NK41" s="308"/>
      <c r="NL41" s="308"/>
      <c r="NM41" s="308"/>
      <c r="NN41" s="308"/>
      <c r="NO41" s="308"/>
      <c r="NP41" s="308"/>
      <c r="NQ41" s="308"/>
      <c r="NR41" s="308"/>
      <c r="NS41" s="308"/>
      <c r="NT41" s="308"/>
      <c r="NU41" s="308"/>
      <c r="NV41" s="308"/>
      <c r="NW41" s="308"/>
      <c r="NX41" s="308"/>
      <c r="NY41" s="308"/>
      <c r="NZ41" s="308"/>
      <c r="OA41" s="308"/>
      <c r="OB41" s="308"/>
      <c r="OC41" s="308"/>
      <c r="OD41" s="308"/>
      <c r="OE41" s="308"/>
      <c r="OF41" s="308"/>
      <c r="OG41" s="308"/>
      <c r="OH41" s="308"/>
      <c r="OI41" s="308"/>
      <c r="OJ41" s="308"/>
      <c r="OK41" s="308"/>
      <c r="OL41" s="308"/>
      <c r="OM41" s="308"/>
      <c r="ON41" s="308"/>
      <c r="OO41" s="308"/>
      <c r="OP41" s="308"/>
      <c r="OQ41" s="308"/>
      <c r="OR41" s="308"/>
      <c r="OS41" s="308"/>
      <c r="OT41" s="308"/>
      <c r="OU41" s="308"/>
      <c r="OV41" s="308"/>
      <c r="OW41" s="308"/>
      <c r="OX41" s="308"/>
      <c r="OY41" s="308"/>
      <c r="OZ41" s="308"/>
      <c r="PA41" s="308"/>
      <c r="PB41" s="308"/>
      <c r="PC41" s="308"/>
      <c r="PD41" s="308"/>
      <c r="PE41" s="308"/>
      <c r="PF41" s="308"/>
      <c r="PG41" s="308"/>
      <c r="PH41" s="308"/>
      <c r="PI41" s="308"/>
      <c r="PJ41" s="308"/>
      <c r="PK41" s="308"/>
      <c r="PL41" s="308"/>
      <c r="PM41" s="308"/>
      <c r="PN41" s="308"/>
      <c r="PO41" s="308"/>
      <c r="PP41" s="308"/>
      <c r="PQ41" s="308"/>
      <c r="PR41" s="308"/>
      <c r="PS41" s="308"/>
      <c r="PT41" s="308"/>
      <c r="PU41" s="308"/>
      <c r="PV41" s="308"/>
      <c r="PW41" s="308"/>
      <c r="PX41" s="308"/>
      <c r="PY41" s="308"/>
      <c r="PZ41" s="308"/>
      <c r="QA41" s="308"/>
      <c r="QB41" s="308"/>
      <c r="QC41" s="308"/>
      <c r="QD41" s="308"/>
      <c r="QE41" s="308"/>
      <c r="QF41" s="308"/>
      <c r="QG41" s="308"/>
      <c r="QH41" s="308"/>
      <c r="QI41" s="308"/>
      <c r="QJ41" s="308"/>
      <c r="QK41" s="308"/>
      <c r="QL41" s="308"/>
      <c r="QM41" s="308"/>
      <c r="QN41" s="308"/>
      <c r="QO41" s="308"/>
      <c r="QP41" s="308"/>
      <c r="QQ41" s="308"/>
      <c r="QR41" s="308"/>
      <c r="QS41" s="308"/>
      <c r="QT41" s="308"/>
      <c r="QU41" s="308"/>
      <c r="QV41" s="308"/>
      <c r="QW41" s="308"/>
      <c r="QX41" s="308"/>
      <c r="QY41" s="308"/>
      <c r="QZ41" s="308"/>
      <c r="RA41" s="308"/>
      <c r="RB41" s="308"/>
      <c r="RC41" s="308"/>
      <c r="RD41" s="308"/>
      <c r="RE41" s="308"/>
      <c r="RF41" s="308"/>
      <c r="RG41" s="308"/>
      <c r="RH41" s="308"/>
      <c r="RI41" s="308"/>
      <c r="RJ41" s="308"/>
      <c r="RK41" s="308"/>
      <c r="RL41" s="308"/>
      <c r="RM41" s="308"/>
      <c r="RN41" s="308"/>
      <c r="RO41" s="308"/>
      <c r="RP41" s="308"/>
      <c r="RQ41" s="308"/>
      <c r="RR41" s="308"/>
      <c r="RS41" s="308"/>
      <c r="RT41" s="308"/>
      <c r="RU41" s="308"/>
      <c r="RV41" s="308"/>
      <c r="RW41" s="308"/>
      <c r="RX41" s="308"/>
      <c r="RY41" s="308"/>
      <c r="RZ41" s="308"/>
      <c r="SA41" s="308"/>
      <c r="SB41" s="308"/>
      <c r="SC41" s="308"/>
      <c r="SD41" s="308"/>
      <c r="SE41" s="308"/>
      <c r="SF41" s="308"/>
      <c r="SG41" s="308"/>
      <c r="SH41" s="308"/>
      <c r="SI41" s="308"/>
      <c r="SJ41" s="308"/>
      <c r="SK41" s="308"/>
      <c r="SL41" s="308"/>
      <c r="SM41" s="308"/>
      <c r="SN41" s="308"/>
      <c r="SO41" s="308"/>
      <c r="SP41" s="308"/>
      <c r="SQ41" s="308"/>
      <c r="SR41" s="308"/>
      <c r="SS41" s="308"/>
      <c r="ST41" s="308"/>
      <c r="SU41" s="308"/>
      <c r="SV41" s="308"/>
      <c r="SW41" s="308"/>
      <c r="SX41" s="308"/>
      <c r="SY41" s="308"/>
      <c r="SZ41" s="308"/>
      <c r="TA41" s="308"/>
      <c r="TB41" s="308"/>
      <c r="TC41" s="308"/>
      <c r="TD41" s="308"/>
      <c r="TE41" s="308"/>
      <c r="TF41" s="308"/>
      <c r="TG41" s="308"/>
      <c r="TH41" s="308"/>
      <c r="TI41" s="308"/>
      <c r="TJ41" s="308"/>
      <c r="TK41" s="308"/>
      <c r="TL41" s="308"/>
      <c r="TM41" s="308"/>
      <c r="TN41" s="308"/>
      <c r="TO41" s="308"/>
      <c r="TP41" s="308"/>
      <c r="TQ41" s="308"/>
      <c r="TR41" s="308"/>
      <c r="TS41" s="308"/>
      <c r="TT41" s="308"/>
      <c r="TU41" s="308"/>
      <c r="TV41" s="308"/>
      <c r="TW41" s="308"/>
      <c r="TX41" s="308"/>
      <c r="TY41" s="308"/>
      <c r="TZ41" s="308"/>
      <c r="UA41" s="308"/>
      <c r="UB41" s="308"/>
      <c r="UC41" s="308"/>
      <c r="UD41" s="308"/>
      <c r="UE41" s="308"/>
      <c r="UF41" s="308"/>
      <c r="UG41" s="308"/>
      <c r="UH41" s="308"/>
      <c r="UI41" s="308"/>
      <c r="UJ41" s="308"/>
      <c r="UK41" s="308"/>
      <c r="UL41" s="308"/>
      <c r="UM41" s="308"/>
      <c r="UN41" s="308"/>
      <c r="UO41" s="308"/>
      <c r="UP41" s="308"/>
      <c r="UQ41" s="308"/>
      <c r="UR41" s="308"/>
      <c r="US41" s="308"/>
      <c r="UT41" s="308"/>
      <c r="UU41" s="308"/>
      <c r="UV41" s="308"/>
      <c r="UW41" s="308"/>
      <c r="UX41" s="308"/>
      <c r="UY41" s="308"/>
      <c r="UZ41" s="308"/>
      <c r="VA41" s="308"/>
      <c r="VB41" s="308"/>
      <c r="VC41" s="308"/>
      <c r="VD41" s="308"/>
      <c r="VE41" s="308"/>
      <c r="VF41" s="308"/>
      <c r="VG41" s="308"/>
      <c r="VH41" s="308"/>
      <c r="VI41" s="308"/>
      <c r="VJ41" s="308"/>
      <c r="VK41" s="308"/>
      <c r="VL41" s="308"/>
      <c r="VM41" s="308"/>
      <c r="VN41" s="308"/>
      <c r="VO41" s="308"/>
      <c r="VP41" s="308"/>
      <c r="VQ41" s="308"/>
      <c r="VR41" s="308"/>
      <c r="VS41" s="308"/>
      <c r="VT41" s="308"/>
      <c r="VU41" s="308"/>
      <c r="VV41" s="308"/>
      <c r="VW41" s="308"/>
      <c r="VX41" s="308"/>
      <c r="VY41" s="308"/>
      <c r="VZ41" s="308"/>
      <c r="WA41" s="308"/>
      <c r="WB41" s="308"/>
      <c r="WC41" s="308"/>
      <c r="WD41" s="308"/>
      <c r="WE41" s="308"/>
      <c r="WF41" s="308"/>
      <c r="WG41" s="308"/>
      <c r="WH41" s="308"/>
      <c r="WI41" s="308"/>
      <c r="WJ41" s="308"/>
      <c r="WK41" s="308"/>
      <c r="WL41" s="308"/>
      <c r="WM41" s="308"/>
      <c r="WN41" s="308"/>
      <c r="WO41" s="308"/>
      <c r="WP41" s="308"/>
      <c r="WQ41" s="308"/>
      <c r="WR41" s="308"/>
      <c r="WS41" s="308"/>
      <c r="WT41" s="308"/>
      <c r="WU41" s="308"/>
      <c r="WV41" s="308"/>
      <c r="WW41" s="308"/>
      <c r="WX41" s="308"/>
      <c r="WY41" s="308"/>
      <c r="WZ41" s="308"/>
      <c r="XA41" s="308"/>
      <c r="XB41" s="308"/>
      <c r="XC41" s="308"/>
      <c r="XD41" s="308"/>
      <c r="XE41" s="308"/>
      <c r="XF41" s="308"/>
      <c r="XG41" s="308"/>
      <c r="XH41" s="308"/>
      <c r="XI41" s="308"/>
      <c r="XJ41" s="308"/>
      <c r="XK41" s="308"/>
      <c r="XL41" s="308"/>
      <c r="XM41" s="308"/>
      <c r="XN41" s="308"/>
      <c r="XO41" s="308"/>
      <c r="XP41" s="308"/>
      <c r="XQ41" s="308"/>
      <c r="XR41" s="308"/>
      <c r="XS41" s="308"/>
      <c r="XT41" s="308"/>
      <c r="XU41" s="308"/>
      <c r="XV41" s="308"/>
      <c r="XW41" s="308"/>
      <c r="XX41" s="308"/>
      <c r="XY41" s="308"/>
      <c r="XZ41" s="308"/>
      <c r="YA41" s="308"/>
      <c r="YB41" s="308"/>
      <c r="YC41" s="308"/>
      <c r="YD41" s="308"/>
      <c r="YE41" s="308"/>
      <c r="YF41" s="308"/>
      <c r="YG41" s="308"/>
      <c r="YH41" s="308"/>
      <c r="YI41" s="308"/>
      <c r="YJ41" s="308"/>
      <c r="YK41" s="308"/>
      <c r="YL41" s="308"/>
      <c r="YM41" s="308"/>
      <c r="YN41" s="308"/>
      <c r="YO41" s="308"/>
      <c r="YP41" s="308"/>
      <c r="YQ41" s="308"/>
      <c r="YR41" s="308"/>
      <c r="YS41" s="308"/>
      <c r="YT41" s="308"/>
      <c r="YU41" s="308"/>
      <c r="YV41" s="308"/>
      <c r="YW41" s="308"/>
      <c r="YX41" s="308"/>
      <c r="YY41" s="308"/>
      <c r="YZ41" s="308"/>
      <c r="ZA41" s="308"/>
      <c r="ZB41" s="308"/>
      <c r="ZC41" s="308"/>
      <c r="ZD41" s="308"/>
      <c r="ZE41" s="308"/>
      <c r="ZF41" s="308"/>
      <c r="ZG41" s="308"/>
      <c r="ZH41" s="308"/>
      <c r="ZI41" s="308"/>
      <c r="ZJ41" s="308"/>
      <c r="ZK41" s="308"/>
      <c r="ZL41" s="308"/>
      <c r="ZM41" s="308"/>
      <c r="ZN41" s="308"/>
      <c r="ZO41" s="308"/>
      <c r="ZP41" s="308"/>
      <c r="ZQ41" s="308"/>
      <c r="ZR41" s="308"/>
      <c r="ZS41" s="308"/>
      <c r="ZT41" s="308"/>
      <c r="ZU41" s="308"/>
      <c r="ZV41" s="308"/>
      <c r="ZW41" s="308"/>
      <c r="ZX41" s="308"/>
      <c r="ZY41" s="308"/>
      <c r="ZZ41" s="308"/>
      <c r="AAA41" s="308"/>
      <c r="AAB41" s="308"/>
      <c r="AAC41" s="308"/>
      <c r="AAD41" s="308"/>
      <c r="AAE41" s="308"/>
      <c r="AAF41" s="308"/>
      <c r="AAG41" s="308"/>
      <c r="AAH41" s="308"/>
      <c r="AAI41" s="308"/>
      <c r="AAJ41" s="308"/>
      <c r="AAK41" s="308"/>
      <c r="AAL41" s="308"/>
      <c r="AAM41" s="308"/>
      <c r="AAN41" s="308"/>
      <c r="AAO41" s="308"/>
      <c r="AAP41" s="308"/>
      <c r="AAQ41" s="308"/>
      <c r="AAR41" s="308"/>
      <c r="AAS41" s="308"/>
      <c r="AAT41" s="308"/>
      <c r="AAU41" s="308"/>
      <c r="AAV41" s="308"/>
      <c r="AAW41" s="308"/>
      <c r="AAX41" s="308"/>
      <c r="AAY41" s="308"/>
      <c r="AAZ41" s="308"/>
      <c r="ABA41" s="308"/>
      <c r="ABB41" s="308"/>
      <c r="ABC41" s="308"/>
      <c r="ABD41" s="308"/>
      <c r="ABE41" s="308"/>
      <c r="ABF41" s="308"/>
      <c r="ABG41" s="308"/>
      <c r="ABH41" s="308"/>
      <c r="ABI41" s="308"/>
      <c r="ABJ41" s="308"/>
      <c r="ABK41" s="308"/>
      <c r="ABL41" s="308"/>
      <c r="ABM41" s="308"/>
      <c r="ABN41" s="308"/>
      <c r="ABO41" s="308"/>
      <c r="ABP41" s="308"/>
      <c r="ABQ41" s="308"/>
      <c r="ABR41" s="308"/>
      <c r="ABS41" s="308"/>
      <c r="ABT41" s="308"/>
      <c r="ABU41" s="308"/>
      <c r="ABV41" s="308"/>
      <c r="ABW41" s="308"/>
      <c r="ABX41" s="308"/>
      <c r="ABY41" s="308"/>
      <c r="ABZ41" s="308"/>
      <c r="ACA41" s="308"/>
      <c r="ACB41" s="308"/>
      <c r="ACC41" s="308"/>
      <c r="ACD41" s="308"/>
      <c r="ACE41" s="308"/>
      <c r="ACF41" s="308"/>
      <c r="ACG41" s="308"/>
      <c r="ACH41" s="308"/>
      <c r="ACI41" s="308"/>
      <c r="ACJ41" s="308"/>
      <c r="ACK41" s="308"/>
      <c r="ACL41" s="308"/>
      <c r="ACM41" s="308"/>
      <c r="ACN41" s="308"/>
      <c r="ACO41" s="308"/>
      <c r="ACP41" s="308"/>
      <c r="ACQ41" s="308"/>
      <c r="ACR41" s="308"/>
      <c r="ACS41" s="308"/>
      <c r="ACT41" s="308"/>
      <c r="ACU41" s="308"/>
      <c r="ACV41" s="308"/>
      <c r="ACW41" s="308"/>
      <c r="ACX41" s="308"/>
      <c r="ACY41" s="308"/>
      <c r="ACZ41" s="308"/>
      <c r="ADA41" s="308"/>
      <c r="ADB41" s="308"/>
      <c r="ADC41" s="308"/>
      <c r="ADD41" s="308"/>
      <c r="ADE41" s="308"/>
      <c r="ADF41" s="308"/>
      <c r="ADG41" s="308"/>
      <c r="ADH41" s="308"/>
      <c r="ADI41" s="308"/>
      <c r="ADJ41" s="308"/>
      <c r="ADK41" s="308"/>
      <c r="ADL41" s="308"/>
      <c r="ADM41" s="308"/>
      <c r="ADN41" s="308"/>
      <c r="ADO41" s="308"/>
      <c r="ADP41" s="308"/>
      <c r="ADQ41" s="308"/>
      <c r="ADR41" s="308"/>
      <c r="ADS41" s="308"/>
      <c r="ADT41" s="308"/>
      <c r="ADU41" s="308"/>
      <c r="ADV41" s="308"/>
      <c r="ADW41" s="308"/>
      <c r="ADX41" s="308"/>
      <c r="ADY41" s="308"/>
      <c r="ADZ41" s="308"/>
      <c r="AEA41" s="308"/>
      <c r="AEB41" s="308"/>
      <c r="AEC41" s="308"/>
      <c r="AED41" s="308"/>
      <c r="AEE41" s="308"/>
      <c r="AEF41" s="308"/>
      <c r="AEG41" s="308"/>
      <c r="AEH41" s="308"/>
      <c r="AEI41" s="308"/>
      <c r="AEJ41" s="308"/>
      <c r="AEK41" s="308"/>
      <c r="AEL41" s="308"/>
      <c r="AEM41" s="308"/>
      <c r="AEN41" s="308"/>
      <c r="AEO41" s="308"/>
      <c r="AEP41" s="308"/>
      <c r="AEQ41" s="308"/>
      <c r="AER41" s="308"/>
      <c r="AES41" s="308"/>
      <c r="AET41" s="308"/>
      <c r="AEU41" s="308"/>
      <c r="AEV41" s="308"/>
      <c r="AEW41" s="308"/>
      <c r="AEX41" s="308"/>
      <c r="AEY41" s="308"/>
      <c r="AEZ41" s="308"/>
      <c r="AFA41" s="308"/>
      <c r="AFB41" s="308"/>
      <c r="AFC41" s="308"/>
      <c r="AFD41" s="308"/>
      <c r="AFE41" s="308"/>
      <c r="AFF41" s="308"/>
      <c r="AFG41" s="308"/>
      <c r="AFH41" s="308"/>
      <c r="AFI41" s="308"/>
      <c r="AFJ41" s="308"/>
      <c r="AFK41" s="308"/>
      <c r="AFL41" s="308"/>
      <c r="AFM41" s="308"/>
      <c r="AFN41" s="308"/>
      <c r="AFO41" s="308"/>
      <c r="AFP41" s="308"/>
      <c r="AFQ41" s="308"/>
      <c r="AFR41" s="308"/>
      <c r="AFS41" s="308"/>
      <c r="AFT41" s="308"/>
      <c r="AFU41" s="308"/>
      <c r="AFV41" s="308"/>
      <c r="AFW41" s="308"/>
      <c r="AFX41" s="308"/>
      <c r="AFY41" s="308"/>
      <c r="AFZ41" s="308"/>
      <c r="AGA41" s="308"/>
      <c r="AGB41" s="308"/>
      <c r="AGC41" s="308"/>
      <c r="AGD41" s="308"/>
      <c r="AGE41" s="308"/>
      <c r="AGF41" s="308"/>
      <c r="AGG41" s="308"/>
      <c r="AGH41" s="308"/>
      <c r="AGI41" s="308"/>
      <c r="AGJ41" s="308"/>
      <c r="AGK41" s="308"/>
      <c r="AGL41" s="308"/>
      <c r="AGM41" s="308"/>
      <c r="AGN41" s="308"/>
      <c r="AGO41" s="308"/>
      <c r="AGP41" s="308"/>
      <c r="AGQ41" s="308"/>
      <c r="AGR41" s="308"/>
      <c r="AGS41" s="308"/>
      <c r="AGT41" s="308"/>
      <c r="AGU41" s="308"/>
      <c r="AGV41" s="308"/>
      <c r="AGW41" s="308"/>
      <c r="AGX41" s="308"/>
      <c r="AGY41" s="308"/>
      <c r="AGZ41" s="308"/>
      <c r="AHA41" s="308"/>
      <c r="AHB41" s="308"/>
      <c r="AHC41" s="308"/>
      <c r="AHD41" s="308"/>
      <c r="AHE41" s="308"/>
      <c r="AHF41" s="308"/>
      <c r="AHG41" s="308"/>
      <c r="AHH41" s="308"/>
      <c r="AHI41" s="308"/>
      <c r="AHJ41" s="308"/>
      <c r="AHK41" s="308"/>
      <c r="AHL41" s="308"/>
      <c r="AHM41" s="308"/>
      <c r="AHN41" s="308"/>
      <c r="AHO41" s="308"/>
      <c r="AHP41" s="308"/>
      <c r="AHQ41" s="308"/>
      <c r="AHR41" s="308"/>
      <c r="AHS41" s="308"/>
      <c r="AHT41" s="308"/>
      <c r="AHU41" s="308"/>
      <c r="AHV41" s="308"/>
      <c r="AHW41" s="308"/>
      <c r="AHX41" s="308"/>
      <c r="AHY41" s="308"/>
      <c r="AHZ41" s="308"/>
      <c r="AIA41" s="308"/>
      <c r="AIB41" s="308"/>
      <c r="AIC41" s="308"/>
      <c r="AID41" s="308"/>
      <c r="AIE41" s="308"/>
      <c r="AIF41" s="308"/>
      <c r="AIG41" s="308"/>
      <c r="AIH41" s="308"/>
      <c r="AII41" s="308"/>
      <c r="AIJ41" s="308"/>
      <c r="AIK41" s="308"/>
      <c r="AIL41" s="308"/>
      <c r="AIM41" s="308"/>
      <c r="AIN41" s="308"/>
      <c r="AIO41" s="308"/>
      <c r="AIP41" s="308"/>
      <c r="AIQ41" s="308"/>
      <c r="AIR41" s="308"/>
      <c r="AIS41" s="308"/>
      <c r="AIT41" s="308"/>
      <c r="AIU41" s="308"/>
      <c r="AIV41" s="308"/>
      <c r="AIW41" s="308"/>
      <c r="AIX41" s="308"/>
      <c r="AIY41" s="308"/>
      <c r="AIZ41" s="308"/>
      <c r="AJA41" s="308"/>
      <c r="AJB41" s="308"/>
      <c r="AJC41" s="308"/>
      <c r="AJD41" s="308"/>
      <c r="AJE41" s="308"/>
      <c r="AJF41" s="308"/>
      <c r="AJG41" s="308"/>
      <c r="AJH41" s="308"/>
      <c r="AJI41" s="308"/>
      <c r="AJJ41" s="308"/>
      <c r="AJK41" s="308"/>
      <c r="AJL41" s="308"/>
      <c r="AJM41" s="308"/>
      <c r="AJN41" s="308"/>
      <c r="AJO41" s="308"/>
      <c r="AJP41" s="308"/>
      <c r="AJQ41" s="308"/>
      <c r="AJR41" s="308"/>
      <c r="AJS41" s="308"/>
      <c r="AJT41" s="308"/>
      <c r="AJU41" s="308"/>
      <c r="AJV41" s="308"/>
      <c r="AJW41" s="308"/>
      <c r="AJX41" s="308"/>
      <c r="AJY41" s="308"/>
      <c r="AJZ41" s="308"/>
      <c r="AKA41" s="308"/>
      <c r="AKB41" s="308"/>
      <c r="AKC41" s="308"/>
      <c r="AKD41" s="308"/>
      <c r="AKE41" s="308"/>
      <c r="AKF41" s="308"/>
      <c r="AKG41" s="308"/>
      <c r="AKH41" s="308"/>
      <c r="AKI41" s="308"/>
      <c r="AKJ41" s="308"/>
      <c r="AKK41" s="308"/>
      <c r="AKL41" s="308"/>
      <c r="AKM41" s="308"/>
      <c r="AKN41" s="308"/>
      <c r="AKO41" s="308"/>
      <c r="AKP41" s="308"/>
      <c r="AKQ41" s="308"/>
      <c r="AKR41" s="308"/>
      <c r="AKS41" s="308"/>
      <c r="AKT41" s="308"/>
      <c r="AKU41" s="308"/>
      <c r="AKV41" s="308"/>
      <c r="AKW41" s="308"/>
      <c r="AKX41" s="308"/>
      <c r="AKY41" s="308"/>
      <c r="AKZ41" s="308"/>
      <c r="ALA41" s="308"/>
      <c r="ALB41" s="308"/>
      <c r="ALC41" s="308"/>
      <c r="ALD41" s="308"/>
      <c r="ALE41" s="308"/>
      <c r="ALF41" s="308"/>
      <c r="ALG41" s="308"/>
      <c r="ALH41" s="308"/>
      <c r="ALI41" s="308"/>
      <c r="ALJ41" s="308"/>
      <c r="ALK41" s="308"/>
      <c r="ALL41" s="308"/>
      <c r="ALM41" s="308"/>
      <c r="ALN41" s="308"/>
      <c r="ALO41" s="308"/>
      <c r="ALP41" s="308"/>
      <c r="ALQ41" s="308"/>
      <c r="ALR41" s="308"/>
      <c r="ALS41" s="308"/>
      <c r="ALT41" s="308"/>
      <c r="ALU41" s="308"/>
      <c r="ALV41" s="308"/>
      <c r="ALW41" s="308"/>
      <c r="ALX41" s="308"/>
      <c r="ALY41" s="308"/>
      <c r="ALZ41" s="308"/>
      <c r="AMA41" s="308"/>
      <c r="AMB41" s="308"/>
      <c r="AMC41" s="308"/>
      <c r="AMD41" s="308"/>
      <c r="AME41" s="308"/>
      <c r="AMF41" s="308"/>
      <c r="AMG41" s="308"/>
      <c r="AMH41" s="308"/>
      <c r="AMI41" s="308"/>
      <c r="AMJ41" s="308"/>
      <c r="AMK41" s="308"/>
      <c r="AML41" s="308"/>
      <c r="AMM41" s="308"/>
      <c r="AMN41" s="308"/>
      <c r="AMO41" s="308"/>
      <c r="AMP41" s="308"/>
      <c r="AMQ41" s="308"/>
      <c r="AMR41" s="308"/>
      <c r="AMS41" s="308"/>
      <c r="AMT41" s="308"/>
      <c r="AMU41" s="308"/>
      <c r="AMV41" s="308"/>
      <c r="AMW41" s="308"/>
      <c r="AMX41" s="308"/>
      <c r="AMY41" s="308"/>
      <c r="AMZ41" s="308"/>
      <c r="ANA41" s="308"/>
      <c r="ANB41" s="308"/>
      <c r="ANC41" s="308"/>
      <c r="AND41" s="308"/>
      <c r="ANE41" s="308"/>
      <c r="ANF41" s="308"/>
      <c r="ANG41" s="308"/>
      <c r="ANH41" s="308"/>
      <c r="ANI41" s="308"/>
      <c r="ANJ41" s="308"/>
      <c r="ANK41" s="308"/>
      <c r="ANL41" s="308"/>
      <c r="ANM41" s="308"/>
      <c r="ANN41" s="308"/>
      <c r="ANO41" s="308"/>
      <c r="ANP41" s="308"/>
      <c r="ANQ41" s="308"/>
      <c r="ANR41" s="308"/>
      <c r="ANS41" s="308"/>
      <c r="ANT41" s="308"/>
      <c r="ANU41" s="308"/>
      <c r="ANV41" s="308"/>
      <c r="ANW41" s="308"/>
      <c r="ANX41" s="308"/>
      <c r="ANY41" s="308"/>
      <c r="ANZ41" s="308"/>
      <c r="AOA41" s="308"/>
      <c r="AOB41" s="308"/>
      <c r="AOC41" s="308"/>
      <c r="AOD41" s="308"/>
      <c r="AOE41" s="308"/>
      <c r="AOF41" s="308"/>
      <c r="AOG41" s="308"/>
      <c r="AOH41" s="308"/>
      <c r="AOI41" s="308"/>
      <c r="AOJ41" s="308"/>
      <c r="AOK41" s="308"/>
      <c r="AOL41" s="308"/>
      <c r="AOM41" s="308"/>
      <c r="AON41" s="308"/>
      <c r="AOO41" s="308"/>
      <c r="AOP41" s="308"/>
      <c r="AOQ41" s="308"/>
      <c r="AOR41" s="308"/>
      <c r="AOS41" s="308"/>
      <c r="AOT41" s="308"/>
      <c r="AOU41" s="308"/>
      <c r="AOV41" s="308"/>
      <c r="AOW41" s="308"/>
      <c r="AOX41" s="308"/>
      <c r="AOY41" s="308"/>
      <c r="AOZ41" s="308"/>
      <c r="APA41" s="308"/>
      <c r="APB41" s="308"/>
      <c r="APC41" s="308"/>
      <c r="APD41" s="308"/>
      <c r="APE41" s="308"/>
      <c r="APF41" s="308"/>
      <c r="APG41" s="308"/>
      <c r="APH41" s="308"/>
      <c r="API41" s="308"/>
      <c r="APJ41" s="308"/>
      <c r="APK41" s="308"/>
      <c r="APL41" s="308"/>
      <c r="APM41" s="308"/>
      <c r="APN41" s="308"/>
      <c r="APO41" s="308"/>
      <c r="APP41" s="308"/>
      <c r="APQ41" s="308"/>
      <c r="APR41" s="308"/>
      <c r="APS41" s="308"/>
      <c r="APT41" s="308"/>
      <c r="APU41" s="308"/>
      <c r="APV41" s="308"/>
      <c r="APW41" s="308"/>
      <c r="APX41" s="308"/>
      <c r="APY41" s="308"/>
      <c r="APZ41" s="308"/>
      <c r="AQA41" s="308"/>
      <c r="AQB41" s="308"/>
      <c r="AQC41" s="308"/>
      <c r="AQD41" s="308"/>
      <c r="AQE41" s="308"/>
      <c r="AQF41" s="308"/>
      <c r="AQG41" s="308"/>
      <c r="AQH41" s="308"/>
      <c r="AQI41" s="308"/>
      <c r="AQJ41" s="308"/>
      <c r="AQK41" s="308"/>
      <c r="AQL41" s="308"/>
      <c r="AQM41" s="308"/>
      <c r="AQN41" s="308"/>
      <c r="AQO41" s="308"/>
      <c r="AQP41" s="308"/>
      <c r="AQQ41" s="308"/>
      <c r="AQR41" s="308"/>
      <c r="AQS41" s="308"/>
      <c r="AQT41" s="308"/>
      <c r="AQU41" s="308"/>
      <c r="AQV41" s="308"/>
      <c r="AQW41" s="308"/>
      <c r="AQX41" s="308"/>
      <c r="AQY41" s="308"/>
      <c r="AQZ41" s="308"/>
      <c r="ARA41" s="308"/>
      <c r="ARB41" s="308"/>
      <c r="ARC41" s="308"/>
      <c r="ARD41" s="308"/>
      <c r="ARE41" s="308"/>
      <c r="ARF41" s="308"/>
      <c r="ARG41" s="308"/>
      <c r="ARH41" s="308"/>
      <c r="ARI41" s="308"/>
      <c r="ARJ41" s="308"/>
      <c r="ARK41" s="308"/>
      <c r="ARL41" s="308"/>
      <c r="ARM41" s="308"/>
      <c r="ARN41" s="308"/>
      <c r="ARO41" s="308"/>
      <c r="ARP41" s="308"/>
      <c r="ARQ41" s="308"/>
      <c r="ARR41" s="308"/>
      <c r="ARS41" s="308"/>
      <c r="ART41" s="308"/>
      <c r="ARU41" s="308"/>
      <c r="ARV41" s="308"/>
      <c r="ARW41" s="308"/>
      <c r="ARX41" s="308"/>
      <c r="ARY41" s="308"/>
      <c r="ARZ41" s="308"/>
      <c r="ASA41" s="308"/>
      <c r="ASB41" s="308"/>
      <c r="ASC41" s="308"/>
      <c r="ASD41" s="308"/>
      <c r="ASE41" s="308"/>
      <c r="ASF41" s="308"/>
      <c r="ASG41" s="308"/>
      <c r="ASH41" s="308"/>
      <c r="ASI41" s="308"/>
      <c r="ASJ41" s="308"/>
      <c r="ASK41" s="308"/>
      <c r="ASL41" s="308"/>
      <c r="ASM41" s="308"/>
      <c r="ASN41" s="308"/>
      <c r="ASO41" s="308"/>
      <c r="ASP41" s="308"/>
      <c r="ASQ41" s="308"/>
      <c r="ASR41" s="308"/>
      <c r="ASS41" s="308"/>
      <c r="AST41" s="308"/>
      <c r="ASU41" s="308"/>
      <c r="ASV41" s="308"/>
      <c r="ASW41" s="308"/>
      <c r="ASX41" s="308"/>
      <c r="ASY41" s="308"/>
      <c r="ASZ41" s="308"/>
      <c r="ATA41" s="308"/>
      <c r="ATB41" s="308"/>
      <c r="ATC41" s="308"/>
      <c r="ATD41" s="308"/>
      <c r="ATE41" s="308"/>
      <c r="ATF41" s="308"/>
      <c r="ATG41" s="308"/>
      <c r="ATH41" s="308"/>
      <c r="ATI41" s="308"/>
      <c r="ATJ41" s="308"/>
      <c r="ATK41" s="308"/>
      <c r="ATL41" s="308"/>
      <c r="ATM41" s="308"/>
      <c r="ATN41" s="308"/>
      <c r="ATO41" s="308"/>
      <c r="ATP41" s="308"/>
      <c r="ATQ41" s="308"/>
      <c r="ATR41" s="308"/>
      <c r="ATS41" s="308"/>
      <c r="ATT41" s="308"/>
      <c r="ATU41" s="308"/>
      <c r="ATV41" s="308"/>
      <c r="ATW41" s="308"/>
      <c r="ATX41" s="308"/>
      <c r="ATY41" s="308"/>
      <c r="ATZ41" s="308"/>
      <c r="AUA41" s="308"/>
      <c r="AUB41" s="308"/>
      <c r="AUC41" s="308"/>
      <c r="AUD41" s="308"/>
      <c r="AUE41" s="308"/>
      <c r="AUF41" s="308"/>
      <c r="AUG41" s="308"/>
      <c r="AUH41" s="308"/>
      <c r="AUI41" s="308"/>
      <c r="AUJ41" s="308"/>
      <c r="AUK41" s="308"/>
      <c r="AUL41" s="308"/>
      <c r="AUM41" s="308"/>
      <c r="AUN41" s="308"/>
      <c r="AUO41" s="308"/>
      <c r="AUP41" s="308"/>
      <c r="AUQ41" s="308"/>
      <c r="AUR41" s="308"/>
      <c r="AUS41" s="308"/>
      <c r="AUT41" s="308"/>
      <c r="AUU41" s="308"/>
      <c r="AUV41" s="308"/>
      <c r="AUW41" s="308"/>
      <c r="AUX41" s="308"/>
      <c r="AUY41" s="308"/>
      <c r="AUZ41" s="308"/>
      <c r="AVA41" s="308"/>
      <c r="AVB41" s="308"/>
      <c r="AVC41" s="308"/>
      <c r="AVD41" s="308"/>
      <c r="AVE41" s="308"/>
      <c r="AVF41" s="308"/>
      <c r="AVG41" s="308"/>
      <c r="AVH41" s="308"/>
      <c r="AVI41" s="308"/>
      <c r="AVJ41" s="308"/>
      <c r="AVK41" s="308"/>
      <c r="AVL41" s="308"/>
      <c r="AVM41" s="308"/>
      <c r="AVN41" s="308"/>
      <c r="AVO41" s="308"/>
      <c r="AVP41" s="308"/>
      <c r="AVQ41" s="308"/>
      <c r="AVR41" s="308"/>
      <c r="AVS41" s="308"/>
      <c r="AVT41" s="308"/>
      <c r="AVU41" s="308"/>
      <c r="AVV41" s="308"/>
      <c r="AVW41" s="308"/>
      <c r="AVX41" s="308"/>
      <c r="AVY41" s="308"/>
      <c r="AVZ41" s="308"/>
      <c r="AWA41" s="308"/>
      <c r="AWB41" s="308"/>
      <c r="AWC41" s="308"/>
      <c r="AWD41" s="308"/>
      <c r="AWE41" s="308"/>
      <c r="AWF41" s="308"/>
      <c r="AWG41" s="308"/>
      <c r="AWH41" s="308"/>
      <c r="AWI41" s="308"/>
      <c r="AWJ41" s="308"/>
      <c r="AWK41" s="308"/>
      <c r="AWL41" s="308"/>
      <c r="AWM41" s="308"/>
      <c r="AWN41" s="308"/>
      <c r="AWO41" s="308"/>
      <c r="AWP41" s="308"/>
      <c r="AWQ41" s="308"/>
      <c r="AWR41" s="308"/>
      <c r="AWS41" s="308"/>
      <c r="AWT41" s="308"/>
      <c r="AWU41" s="308"/>
      <c r="AWV41" s="308"/>
      <c r="AWW41" s="308"/>
      <c r="AWX41" s="308"/>
      <c r="AWY41" s="308"/>
      <c r="AWZ41" s="308"/>
      <c r="AXA41" s="308"/>
      <c r="AXB41" s="308"/>
      <c r="AXC41" s="308"/>
      <c r="AXD41" s="308"/>
      <c r="AXE41" s="308"/>
      <c r="AXF41" s="308"/>
      <c r="AXG41" s="308"/>
      <c r="AXH41" s="308"/>
      <c r="AXI41" s="308"/>
      <c r="AXJ41" s="308"/>
      <c r="AXK41" s="308"/>
      <c r="AXL41" s="308"/>
      <c r="AXM41" s="308"/>
      <c r="AXN41" s="308"/>
      <c r="AXO41" s="308"/>
      <c r="AXP41" s="308"/>
      <c r="AXQ41" s="308"/>
      <c r="AXR41" s="308"/>
      <c r="AXS41" s="308"/>
      <c r="AXT41" s="308"/>
      <c r="AXU41" s="308"/>
      <c r="AXV41" s="308"/>
      <c r="AXW41" s="308"/>
      <c r="AXX41" s="308"/>
      <c r="AXY41" s="308"/>
      <c r="AXZ41" s="308"/>
      <c r="AYA41" s="308"/>
      <c r="AYB41" s="308"/>
      <c r="AYC41" s="308"/>
      <c r="AYD41" s="308"/>
      <c r="AYE41" s="308"/>
      <c r="AYF41" s="308"/>
      <c r="AYG41" s="308"/>
      <c r="AYH41" s="308"/>
      <c r="AYI41" s="308"/>
      <c r="AYJ41" s="308"/>
      <c r="AYK41" s="308"/>
      <c r="AYL41" s="308"/>
      <c r="AYM41" s="308"/>
      <c r="AYN41" s="308"/>
      <c r="AYO41" s="308"/>
      <c r="AYP41" s="308"/>
      <c r="AYQ41" s="308"/>
      <c r="AYR41" s="308"/>
      <c r="AYS41" s="308"/>
      <c r="AYT41" s="308"/>
      <c r="AYU41" s="308"/>
      <c r="AYV41" s="308"/>
      <c r="AYW41" s="308"/>
      <c r="AYX41" s="308"/>
      <c r="AYY41" s="308"/>
      <c r="AYZ41" s="308"/>
      <c r="AZA41" s="308"/>
      <c r="AZB41" s="308"/>
      <c r="AZC41" s="308"/>
      <c r="AZD41" s="308"/>
      <c r="AZE41" s="308"/>
      <c r="AZF41" s="308"/>
      <c r="AZG41" s="308"/>
      <c r="AZH41" s="308"/>
      <c r="AZI41" s="308"/>
      <c r="AZJ41" s="308"/>
      <c r="AZK41" s="308"/>
      <c r="AZL41" s="308"/>
      <c r="AZM41" s="308"/>
      <c r="AZN41" s="308"/>
      <c r="AZO41" s="308"/>
      <c r="AZP41" s="308"/>
      <c r="AZQ41" s="308"/>
      <c r="AZR41" s="308"/>
      <c r="AZS41" s="308"/>
      <c r="AZT41" s="308"/>
      <c r="AZU41" s="308"/>
      <c r="AZV41" s="308"/>
      <c r="AZW41" s="308"/>
      <c r="AZX41" s="308"/>
      <c r="AZY41" s="308"/>
      <c r="AZZ41" s="308"/>
      <c r="BAA41" s="308"/>
      <c r="BAB41" s="308"/>
      <c r="BAC41" s="308"/>
      <c r="BAD41" s="308"/>
      <c r="BAE41" s="308"/>
      <c r="BAF41" s="308"/>
      <c r="BAG41" s="308"/>
      <c r="BAH41" s="308"/>
      <c r="BAI41" s="308"/>
      <c r="BAJ41" s="308"/>
      <c r="BAK41" s="308"/>
      <c r="BAL41" s="308"/>
      <c r="BAM41" s="308"/>
      <c r="BAN41" s="308"/>
      <c r="BAO41" s="308"/>
      <c r="BAP41" s="308"/>
      <c r="BAQ41" s="308"/>
      <c r="BAR41" s="308"/>
      <c r="BAS41" s="308"/>
      <c r="BAT41" s="308"/>
      <c r="BAU41" s="308"/>
      <c r="BAV41" s="308"/>
      <c r="BAW41" s="308"/>
      <c r="BAX41" s="308"/>
      <c r="BAY41" s="308"/>
      <c r="BAZ41" s="308"/>
      <c r="BBA41" s="308"/>
      <c r="BBB41" s="308"/>
      <c r="BBC41" s="308"/>
      <c r="BBD41" s="308"/>
      <c r="BBE41" s="308"/>
      <c r="BBF41" s="308"/>
      <c r="BBG41" s="308"/>
      <c r="BBH41" s="308"/>
      <c r="BBI41" s="308"/>
      <c r="BBJ41" s="308"/>
      <c r="BBK41" s="308"/>
      <c r="BBL41" s="308"/>
      <c r="BBM41" s="308"/>
      <c r="BBN41" s="308"/>
      <c r="BBO41" s="308"/>
      <c r="BBP41" s="308"/>
      <c r="BBQ41" s="308"/>
      <c r="BBR41" s="308"/>
      <c r="BBS41" s="308"/>
      <c r="BBT41" s="308"/>
      <c r="BBU41" s="308"/>
      <c r="BBV41" s="308"/>
      <c r="BBW41" s="308"/>
      <c r="BBX41" s="308"/>
      <c r="BBY41" s="308"/>
      <c r="BBZ41" s="308"/>
      <c r="BCA41" s="308"/>
      <c r="BCB41" s="308"/>
      <c r="BCC41" s="308"/>
      <c r="BCD41" s="308"/>
      <c r="BCE41" s="308"/>
      <c r="BCF41" s="308"/>
      <c r="BCG41" s="308"/>
      <c r="BCH41" s="308"/>
      <c r="BCI41" s="308"/>
      <c r="BCJ41" s="308"/>
      <c r="BCK41" s="308"/>
      <c r="BCL41" s="308"/>
      <c r="BCM41" s="308"/>
      <c r="BCN41" s="308"/>
      <c r="BCO41" s="308"/>
      <c r="BCP41" s="308"/>
      <c r="BCQ41" s="308"/>
      <c r="BCR41" s="308"/>
      <c r="BCS41" s="308"/>
      <c r="BCT41" s="308"/>
      <c r="BCU41" s="308"/>
      <c r="BCV41" s="308"/>
      <c r="BCW41" s="308"/>
      <c r="BCX41" s="308"/>
      <c r="BCY41" s="308"/>
      <c r="BCZ41" s="308"/>
      <c r="BDA41" s="308"/>
      <c r="BDB41" s="308"/>
      <c r="BDC41" s="308"/>
      <c r="BDD41" s="308"/>
      <c r="BDE41" s="308"/>
      <c r="BDF41" s="308"/>
      <c r="BDG41" s="308"/>
      <c r="BDH41" s="308"/>
      <c r="BDI41" s="308"/>
      <c r="BDJ41" s="308"/>
      <c r="BDK41" s="308"/>
      <c r="BDL41" s="308"/>
      <c r="BDM41" s="308"/>
      <c r="BDN41" s="308"/>
      <c r="BDO41" s="308"/>
      <c r="BDP41" s="308"/>
      <c r="BDQ41" s="308"/>
      <c r="BDR41" s="308"/>
      <c r="BDS41" s="308"/>
      <c r="BDT41" s="308"/>
      <c r="BDU41" s="308"/>
      <c r="BDV41" s="308"/>
      <c r="BDW41" s="308"/>
      <c r="BDX41" s="308"/>
      <c r="BDY41" s="308"/>
      <c r="BDZ41" s="308"/>
      <c r="BEA41" s="308"/>
      <c r="BEB41" s="308"/>
      <c r="BEC41" s="308"/>
      <c r="BED41" s="308"/>
      <c r="BEE41" s="308"/>
      <c r="BEF41" s="308"/>
      <c r="BEG41" s="308"/>
      <c r="BEH41" s="308"/>
      <c r="BEI41" s="308"/>
      <c r="BEJ41" s="308"/>
      <c r="BEK41" s="308"/>
      <c r="BEL41" s="308"/>
      <c r="BEM41" s="308"/>
      <c r="BEN41" s="308"/>
      <c r="BEO41" s="308"/>
      <c r="BEP41" s="308"/>
      <c r="BEQ41" s="308"/>
      <c r="BER41" s="308"/>
      <c r="BES41" s="308"/>
      <c r="BET41" s="308"/>
      <c r="BEU41" s="308"/>
      <c r="BEV41" s="308"/>
      <c r="BEW41" s="308"/>
      <c r="BEX41" s="308"/>
      <c r="BEY41" s="308"/>
      <c r="BEZ41" s="308"/>
      <c r="BFA41" s="308"/>
      <c r="BFB41" s="308"/>
      <c r="BFC41" s="308"/>
      <c r="BFD41" s="308"/>
      <c r="BFE41" s="308"/>
      <c r="BFF41" s="308"/>
      <c r="BFG41" s="308"/>
      <c r="BFH41" s="308"/>
      <c r="BFI41" s="308"/>
      <c r="BFJ41" s="308"/>
      <c r="BFK41" s="308"/>
      <c r="BFL41" s="308"/>
      <c r="BFM41" s="308"/>
      <c r="BFN41" s="308"/>
      <c r="BFO41" s="308"/>
      <c r="BFP41" s="308"/>
      <c r="BFQ41" s="308"/>
      <c r="BFR41" s="308"/>
      <c r="BFS41" s="308"/>
      <c r="BFT41" s="308"/>
      <c r="BFU41" s="308"/>
      <c r="BFV41" s="308"/>
      <c r="BFW41" s="308"/>
      <c r="BFX41" s="308"/>
      <c r="BFY41" s="308"/>
      <c r="BFZ41" s="308"/>
      <c r="BGA41" s="308"/>
      <c r="BGB41" s="308"/>
      <c r="BGC41" s="308"/>
      <c r="BGD41" s="308"/>
      <c r="BGE41" s="308"/>
      <c r="BGF41" s="308"/>
      <c r="BGG41" s="308"/>
      <c r="BGH41" s="308"/>
      <c r="BGI41" s="308"/>
      <c r="BGJ41" s="308"/>
      <c r="BGK41" s="308"/>
      <c r="BGL41" s="308"/>
      <c r="BGM41" s="308"/>
      <c r="BGN41" s="308"/>
      <c r="BGO41" s="308"/>
      <c r="BGP41" s="308"/>
      <c r="BGQ41" s="308"/>
      <c r="BGR41" s="308"/>
      <c r="BGS41" s="308"/>
      <c r="BGT41" s="308"/>
      <c r="BGU41" s="308"/>
      <c r="BGV41" s="308"/>
      <c r="BGW41" s="308"/>
      <c r="BGX41" s="308"/>
      <c r="BGY41" s="308"/>
      <c r="BGZ41" s="308"/>
      <c r="BHA41" s="308"/>
      <c r="BHB41" s="308"/>
      <c r="BHC41" s="308"/>
      <c r="BHD41" s="308"/>
      <c r="BHE41" s="308"/>
      <c r="BHF41" s="308"/>
      <c r="BHG41" s="308"/>
      <c r="BHH41" s="308"/>
      <c r="BHI41" s="308"/>
      <c r="BHJ41" s="308"/>
      <c r="BHK41" s="308"/>
      <c r="BHL41" s="308"/>
      <c r="BHM41" s="308"/>
      <c r="BHN41" s="308"/>
      <c r="BHO41" s="308"/>
      <c r="BHP41" s="308"/>
      <c r="BHQ41" s="308"/>
      <c r="BHR41" s="308"/>
      <c r="BHS41" s="308"/>
      <c r="BHT41" s="308"/>
      <c r="BHU41" s="308"/>
      <c r="BHV41" s="308"/>
      <c r="BHW41" s="308"/>
      <c r="BHX41" s="308"/>
      <c r="BHY41" s="308"/>
      <c r="BHZ41" s="308"/>
      <c r="BIA41" s="308"/>
      <c r="BIB41" s="308"/>
      <c r="BIC41" s="308"/>
      <c r="BID41" s="308"/>
      <c r="BIE41" s="308"/>
      <c r="BIF41" s="308"/>
      <c r="BIG41" s="308"/>
      <c r="BIH41" s="308"/>
      <c r="BII41" s="308"/>
      <c r="BIJ41" s="308"/>
      <c r="BIK41" s="308"/>
      <c r="BIL41" s="308"/>
      <c r="BIM41" s="308"/>
      <c r="BIN41" s="308"/>
      <c r="BIO41" s="308"/>
      <c r="BIP41" s="308"/>
      <c r="BIQ41" s="308"/>
      <c r="BIR41" s="308"/>
      <c r="BIS41" s="308"/>
      <c r="BIT41" s="308"/>
      <c r="BIU41" s="308"/>
      <c r="BIV41" s="308"/>
      <c r="BIW41" s="308"/>
      <c r="BIX41" s="308"/>
      <c r="BIY41" s="308"/>
      <c r="BIZ41" s="308"/>
      <c r="BJA41" s="308"/>
      <c r="BJB41" s="308"/>
      <c r="BJC41" s="308"/>
      <c r="BJD41" s="308"/>
      <c r="BJE41" s="308"/>
      <c r="BJF41" s="308"/>
      <c r="BJG41" s="308"/>
      <c r="BJH41" s="308"/>
      <c r="BJI41" s="308"/>
      <c r="BJJ41" s="308"/>
      <c r="BJK41" s="308"/>
      <c r="BJL41" s="308"/>
      <c r="BJM41" s="308"/>
      <c r="BJN41" s="308"/>
      <c r="BJO41" s="308"/>
      <c r="BJP41" s="308"/>
      <c r="BJQ41" s="308"/>
      <c r="BJR41" s="308"/>
      <c r="BJS41" s="308"/>
      <c r="BJT41" s="308"/>
      <c r="BJU41" s="308"/>
      <c r="BJV41" s="308"/>
      <c r="BJW41" s="308"/>
      <c r="BJX41" s="308"/>
      <c r="BJY41" s="308"/>
      <c r="BJZ41" s="308"/>
      <c r="BKA41" s="308"/>
      <c r="BKB41" s="308"/>
      <c r="BKC41" s="308"/>
      <c r="BKD41" s="308"/>
      <c r="BKE41" s="308"/>
      <c r="BKF41" s="308"/>
      <c r="BKG41" s="308"/>
      <c r="BKH41" s="308"/>
      <c r="BKI41" s="308"/>
      <c r="BKJ41" s="308"/>
      <c r="BKK41" s="308"/>
      <c r="BKL41" s="308"/>
      <c r="BKM41" s="308"/>
      <c r="BKN41" s="308"/>
      <c r="BKO41" s="308"/>
      <c r="BKP41" s="308"/>
      <c r="BKQ41" s="308"/>
      <c r="BKR41" s="308"/>
      <c r="BKS41" s="308"/>
      <c r="BKT41" s="308"/>
      <c r="BKU41" s="308"/>
      <c r="BKV41" s="308"/>
      <c r="BKW41" s="308"/>
      <c r="BKX41" s="308"/>
      <c r="BKY41" s="308"/>
      <c r="BKZ41" s="308"/>
      <c r="BLA41" s="308"/>
      <c r="BLB41" s="308"/>
      <c r="BLC41" s="308"/>
      <c r="BLD41" s="308"/>
      <c r="BLE41" s="308"/>
      <c r="BLF41" s="308"/>
      <c r="BLG41" s="308"/>
      <c r="BLH41" s="308"/>
      <c r="BLI41" s="308"/>
      <c r="BLJ41" s="308"/>
      <c r="BLK41" s="308"/>
      <c r="BLL41" s="308"/>
      <c r="BLM41" s="308"/>
      <c r="BLN41" s="308"/>
      <c r="BLO41" s="308"/>
      <c r="BLP41" s="308"/>
      <c r="BLQ41" s="308"/>
      <c r="BLR41" s="308"/>
      <c r="BLS41" s="308"/>
      <c r="BLT41" s="308"/>
      <c r="BLU41" s="308"/>
      <c r="BLV41" s="308"/>
      <c r="BLW41" s="308"/>
      <c r="BLX41" s="308"/>
      <c r="BLY41" s="308"/>
      <c r="BLZ41" s="308"/>
      <c r="BMA41" s="308"/>
      <c r="BMB41" s="308"/>
      <c r="BMC41" s="308"/>
      <c r="BMD41" s="308"/>
      <c r="BME41" s="308"/>
      <c r="BMF41" s="308"/>
      <c r="BMG41" s="308"/>
      <c r="BMH41" s="308"/>
      <c r="BMI41" s="308"/>
      <c r="BMJ41" s="308"/>
      <c r="BMK41" s="308"/>
      <c r="BML41" s="308"/>
      <c r="BMM41" s="308"/>
      <c r="BMN41" s="308"/>
      <c r="BMO41" s="308"/>
      <c r="BMP41" s="308"/>
      <c r="BMQ41" s="308"/>
      <c r="BMR41" s="308"/>
      <c r="BMS41" s="308"/>
      <c r="BMT41" s="308"/>
      <c r="BMU41" s="308"/>
      <c r="BMV41" s="308"/>
      <c r="BMW41" s="308"/>
      <c r="BMX41" s="308"/>
      <c r="BMY41" s="308"/>
      <c r="BMZ41" s="308"/>
      <c r="BNA41" s="308"/>
      <c r="BNB41" s="308"/>
      <c r="BNC41" s="308"/>
      <c r="BND41" s="308"/>
      <c r="BNE41" s="308"/>
      <c r="BNF41" s="308"/>
      <c r="BNG41" s="308"/>
      <c r="BNH41" s="308"/>
      <c r="BNI41" s="308"/>
      <c r="BNJ41" s="308"/>
      <c r="BNK41" s="308"/>
      <c r="BNL41" s="308"/>
      <c r="BNM41" s="308"/>
      <c r="BNN41" s="308"/>
      <c r="BNO41" s="308"/>
      <c r="BNP41" s="308"/>
      <c r="BNQ41" s="308"/>
      <c r="BNR41" s="308"/>
      <c r="BNS41" s="308"/>
      <c r="BNT41" s="308"/>
      <c r="BNU41" s="308"/>
      <c r="BNV41" s="308"/>
      <c r="BNW41" s="308"/>
      <c r="BNX41" s="308"/>
      <c r="BNY41" s="308"/>
      <c r="BNZ41" s="308"/>
      <c r="BOA41" s="308"/>
      <c r="BOB41" s="308"/>
      <c r="BOC41" s="308"/>
      <c r="BOD41" s="308"/>
      <c r="BOE41" s="308"/>
      <c r="BOF41" s="308"/>
      <c r="BOG41" s="308"/>
      <c r="BOH41" s="308"/>
      <c r="BOI41" s="308"/>
      <c r="BOJ41" s="308"/>
      <c r="BOK41" s="308"/>
      <c r="BOL41" s="308"/>
      <c r="BOM41" s="308"/>
      <c r="BON41" s="308"/>
      <c r="BOO41" s="308"/>
      <c r="BOP41" s="308"/>
      <c r="BOQ41" s="308"/>
      <c r="BOR41" s="308"/>
      <c r="BOS41" s="308"/>
      <c r="BOT41" s="308"/>
      <c r="BOU41" s="308"/>
      <c r="BOV41" s="308"/>
      <c r="BOW41" s="308"/>
      <c r="BOX41" s="308"/>
      <c r="BOY41" s="308"/>
      <c r="BOZ41" s="308"/>
      <c r="BPA41" s="308"/>
      <c r="BPB41" s="308"/>
      <c r="BPC41" s="308"/>
      <c r="BPD41" s="308"/>
      <c r="BPE41" s="308"/>
      <c r="BPF41" s="308"/>
      <c r="BPG41" s="308"/>
      <c r="BPH41" s="308"/>
      <c r="BPI41" s="308"/>
      <c r="BPJ41" s="308"/>
      <c r="BPK41" s="308"/>
      <c r="BPL41" s="308"/>
      <c r="BPM41" s="308"/>
      <c r="BPN41" s="308"/>
      <c r="BPO41" s="308"/>
      <c r="BPP41" s="308"/>
      <c r="BPQ41" s="308"/>
      <c r="BPR41" s="308"/>
      <c r="BPS41" s="308"/>
      <c r="BPT41" s="308"/>
      <c r="BPU41" s="308"/>
      <c r="BPV41" s="308"/>
      <c r="BPW41" s="308"/>
      <c r="BPX41" s="308"/>
      <c r="BPY41" s="308"/>
      <c r="BPZ41" s="308"/>
      <c r="BQA41" s="308"/>
      <c r="BQB41" s="308"/>
      <c r="BQC41" s="308"/>
      <c r="BQD41" s="308"/>
      <c r="BQE41" s="308"/>
      <c r="BQF41" s="308"/>
      <c r="BQG41" s="308"/>
      <c r="BQH41" s="308"/>
      <c r="BQI41" s="308"/>
      <c r="BQJ41" s="308"/>
      <c r="BQK41" s="308"/>
      <c r="BQL41" s="308"/>
      <c r="BQM41" s="308"/>
      <c r="BQN41" s="308"/>
      <c r="BQO41" s="308"/>
      <c r="BQP41" s="308"/>
      <c r="BQQ41" s="308"/>
      <c r="BQR41" s="308"/>
      <c r="BQS41" s="308"/>
      <c r="BQT41" s="308"/>
      <c r="BQU41" s="308"/>
      <c r="BQV41" s="308"/>
      <c r="BQW41" s="308"/>
      <c r="BQX41" s="308"/>
      <c r="BQY41" s="308"/>
      <c r="BQZ41" s="308"/>
      <c r="BRA41" s="308"/>
      <c r="BRB41" s="308"/>
      <c r="BRC41" s="308"/>
      <c r="BRD41" s="308"/>
      <c r="BRE41" s="308"/>
      <c r="BRF41" s="308"/>
      <c r="BRG41" s="308"/>
      <c r="BRH41" s="308"/>
      <c r="BRI41" s="308"/>
      <c r="BRJ41" s="308"/>
      <c r="BRK41" s="308"/>
      <c r="BRL41" s="308"/>
      <c r="BRM41" s="308"/>
      <c r="BRN41" s="308"/>
      <c r="BRO41" s="308"/>
      <c r="BRP41" s="308"/>
      <c r="BRQ41" s="308"/>
      <c r="BRR41" s="308"/>
      <c r="BRS41" s="308"/>
      <c r="BRT41" s="308"/>
      <c r="BRU41" s="308"/>
      <c r="BRV41" s="308"/>
      <c r="BRW41" s="308"/>
      <c r="BRX41" s="308"/>
      <c r="BRY41" s="308"/>
      <c r="BRZ41" s="308"/>
      <c r="BSA41" s="308"/>
      <c r="BSB41" s="308"/>
      <c r="BSC41" s="308"/>
      <c r="BSD41" s="308"/>
      <c r="BSE41" s="308"/>
      <c r="BSF41" s="308"/>
      <c r="BSG41" s="308"/>
      <c r="BSH41" s="308"/>
      <c r="BSI41" s="308"/>
      <c r="BSJ41" s="308"/>
      <c r="BSK41" s="308"/>
      <c r="BSL41" s="308"/>
      <c r="BSM41" s="308"/>
      <c r="BSN41" s="308"/>
      <c r="BSO41" s="308"/>
      <c r="BSP41" s="308"/>
      <c r="BSQ41" s="308"/>
      <c r="BSR41" s="308"/>
      <c r="BSS41" s="308"/>
      <c r="BST41" s="308"/>
      <c r="BSU41" s="308"/>
      <c r="BSV41" s="308"/>
      <c r="BSW41" s="308"/>
      <c r="BSX41" s="308"/>
      <c r="BSY41" s="308"/>
      <c r="BSZ41" s="308"/>
      <c r="BTA41" s="308"/>
      <c r="BTB41" s="308"/>
      <c r="BTC41" s="308"/>
      <c r="BTD41" s="308"/>
      <c r="BTE41" s="308"/>
      <c r="BTF41" s="308"/>
      <c r="BTG41" s="308"/>
      <c r="BTH41" s="308"/>
      <c r="BTI41" s="308"/>
      <c r="BTJ41" s="308"/>
      <c r="BTK41" s="308"/>
      <c r="BTL41" s="308"/>
      <c r="BTM41" s="308"/>
      <c r="BTN41" s="308"/>
      <c r="BTO41" s="308"/>
      <c r="BTP41" s="308"/>
      <c r="BTQ41" s="308"/>
      <c r="BTR41" s="308"/>
      <c r="BTS41" s="308"/>
      <c r="BTT41" s="308"/>
      <c r="BTU41" s="308"/>
      <c r="BTV41" s="308"/>
      <c r="BTW41" s="308"/>
      <c r="BTX41" s="308"/>
      <c r="BTY41" s="308"/>
      <c r="BTZ41" s="308"/>
      <c r="BUA41" s="308"/>
      <c r="BUB41" s="308"/>
      <c r="BUC41" s="308"/>
      <c r="BUD41" s="308"/>
      <c r="BUE41" s="308"/>
      <c r="BUF41" s="308"/>
      <c r="BUG41" s="308"/>
      <c r="BUH41" s="308"/>
      <c r="BUI41" s="308"/>
      <c r="BUJ41" s="308"/>
      <c r="BUK41" s="308"/>
      <c r="BUL41" s="308"/>
      <c r="BUM41" s="308"/>
      <c r="BUN41" s="308"/>
      <c r="BUO41" s="308"/>
      <c r="BUP41" s="308"/>
      <c r="BUQ41" s="308"/>
      <c r="BUR41" s="308"/>
      <c r="BUS41" s="308"/>
      <c r="BUT41" s="308"/>
      <c r="BUU41" s="308"/>
      <c r="BUV41" s="308"/>
      <c r="BUW41" s="308"/>
      <c r="BUX41" s="308"/>
      <c r="BUY41" s="308"/>
      <c r="BUZ41" s="308"/>
      <c r="BVA41" s="308"/>
      <c r="BVB41" s="308"/>
      <c r="BVC41" s="308"/>
      <c r="BVD41" s="308"/>
      <c r="BVE41" s="308"/>
      <c r="BVF41" s="308"/>
      <c r="BVG41" s="308"/>
      <c r="BVH41" s="308"/>
      <c r="BVI41" s="308"/>
      <c r="BVJ41" s="308"/>
      <c r="BVK41" s="308"/>
      <c r="BVL41" s="308"/>
      <c r="BVM41" s="308"/>
      <c r="BVN41" s="308"/>
      <c r="BVO41" s="308"/>
      <c r="BVP41" s="308"/>
      <c r="BVQ41" s="308"/>
      <c r="BVR41" s="308"/>
      <c r="BVS41" s="308"/>
      <c r="BVT41" s="308"/>
      <c r="BVU41" s="308"/>
      <c r="BVV41" s="308"/>
      <c r="BVW41" s="308"/>
      <c r="BVX41" s="308"/>
      <c r="BVY41" s="308"/>
      <c r="BVZ41" s="308"/>
      <c r="BWA41" s="308"/>
      <c r="BWB41" s="308"/>
      <c r="BWC41" s="308"/>
      <c r="BWD41" s="308"/>
      <c r="BWE41" s="308"/>
      <c r="BWF41" s="308"/>
      <c r="BWG41" s="308"/>
      <c r="BWH41" s="308"/>
      <c r="BWI41" s="308"/>
      <c r="BWJ41" s="308"/>
      <c r="BWK41" s="308"/>
      <c r="BWL41" s="308"/>
      <c r="BWM41" s="308"/>
      <c r="BWN41" s="308"/>
      <c r="BWO41" s="308"/>
      <c r="BWP41" s="308"/>
      <c r="BWQ41" s="308"/>
      <c r="BWR41" s="308"/>
      <c r="BWS41" s="308"/>
      <c r="BWT41" s="308"/>
      <c r="BWU41" s="308"/>
      <c r="BWV41" s="308"/>
      <c r="BWW41" s="308"/>
      <c r="BWX41" s="308"/>
      <c r="BWY41" s="308"/>
      <c r="BWZ41" s="308"/>
      <c r="BXA41" s="308"/>
      <c r="BXB41" s="308"/>
      <c r="BXC41" s="308"/>
      <c r="BXD41" s="308"/>
      <c r="BXE41" s="308"/>
      <c r="BXF41" s="308"/>
      <c r="BXG41" s="308"/>
      <c r="BXH41" s="308"/>
      <c r="BXI41" s="308"/>
      <c r="BXJ41" s="308"/>
      <c r="BXK41" s="308"/>
      <c r="BXL41" s="308"/>
      <c r="BXM41" s="308"/>
      <c r="BXN41" s="308"/>
      <c r="BXO41" s="308"/>
      <c r="BXP41" s="308"/>
      <c r="BXQ41" s="308"/>
      <c r="BXR41" s="308"/>
      <c r="BXS41" s="308"/>
      <c r="BXT41" s="308"/>
      <c r="BXU41" s="308"/>
      <c r="BXV41" s="308"/>
      <c r="BXW41" s="308"/>
      <c r="BXX41" s="308"/>
      <c r="BXY41" s="308"/>
      <c r="BXZ41" s="308"/>
      <c r="BYA41" s="308"/>
      <c r="BYB41" s="308"/>
      <c r="BYC41" s="308"/>
      <c r="BYD41" s="308"/>
      <c r="BYE41" s="308"/>
      <c r="BYF41" s="308"/>
      <c r="BYG41" s="308"/>
      <c r="BYH41" s="308"/>
      <c r="BYI41" s="308"/>
      <c r="BYJ41" s="308"/>
      <c r="BYK41" s="308"/>
      <c r="BYL41" s="308"/>
      <c r="BYM41" s="308"/>
      <c r="BYN41" s="308"/>
      <c r="BYO41" s="308"/>
      <c r="BYP41" s="308"/>
      <c r="BYQ41" s="308"/>
      <c r="BYR41" s="308"/>
      <c r="BYS41" s="308"/>
      <c r="BYT41" s="308"/>
      <c r="BYU41" s="308"/>
      <c r="BYV41" s="308"/>
      <c r="BYW41" s="308"/>
      <c r="BYX41" s="308"/>
      <c r="BYY41" s="308"/>
      <c r="BYZ41" s="308"/>
      <c r="BZA41" s="308"/>
      <c r="BZB41" s="308"/>
      <c r="BZC41" s="308"/>
      <c r="BZD41" s="308"/>
      <c r="BZE41" s="308"/>
      <c r="BZF41" s="308"/>
      <c r="BZG41" s="308"/>
      <c r="BZH41" s="308"/>
      <c r="BZI41" s="308"/>
      <c r="BZJ41" s="308"/>
      <c r="BZK41" s="308"/>
      <c r="BZL41" s="308"/>
      <c r="BZM41" s="308"/>
      <c r="BZN41" s="308"/>
      <c r="BZO41" s="308"/>
      <c r="BZP41" s="308"/>
      <c r="BZQ41" s="308"/>
      <c r="BZR41" s="308"/>
      <c r="BZS41" s="308"/>
      <c r="BZT41" s="308"/>
      <c r="BZU41" s="308"/>
      <c r="BZV41" s="308"/>
      <c r="BZW41" s="308"/>
      <c r="BZX41" s="308"/>
      <c r="BZY41" s="308"/>
      <c r="BZZ41" s="308"/>
      <c r="CAA41" s="308"/>
      <c r="CAB41" s="308"/>
      <c r="CAC41" s="308"/>
      <c r="CAD41" s="308"/>
      <c r="CAE41" s="308"/>
      <c r="CAF41" s="308"/>
      <c r="CAG41" s="308"/>
      <c r="CAH41" s="308"/>
      <c r="CAI41" s="308"/>
      <c r="CAJ41" s="308"/>
      <c r="CAK41" s="308"/>
      <c r="CAL41" s="308"/>
      <c r="CAM41" s="308"/>
      <c r="CAN41" s="308"/>
      <c r="CAO41" s="308"/>
      <c r="CAP41" s="308"/>
      <c r="CAQ41" s="308"/>
      <c r="CAR41" s="308"/>
      <c r="CAS41" s="308"/>
      <c r="CAT41" s="308"/>
      <c r="CAU41" s="308"/>
      <c r="CAV41" s="308"/>
      <c r="CAW41" s="308"/>
      <c r="CAX41" s="308"/>
      <c r="CAY41" s="308"/>
      <c r="CAZ41" s="308"/>
      <c r="CBA41" s="308"/>
      <c r="CBB41" s="308"/>
      <c r="CBC41" s="308"/>
      <c r="CBD41" s="308"/>
      <c r="CBE41" s="308"/>
      <c r="CBF41" s="308"/>
      <c r="CBG41" s="308"/>
      <c r="CBH41" s="308"/>
      <c r="CBI41" s="308"/>
      <c r="CBJ41" s="308"/>
      <c r="CBK41" s="308"/>
      <c r="CBL41" s="308"/>
      <c r="CBM41" s="308"/>
      <c r="CBN41" s="308"/>
      <c r="CBO41" s="308"/>
      <c r="CBP41" s="308"/>
      <c r="CBQ41" s="308"/>
      <c r="CBR41" s="308"/>
      <c r="CBS41" s="308"/>
      <c r="CBT41" s="308"/>
      <c r="CBU41" s="308"/>
      <c r="CBV41" s="308"/>
      <c r="CBW41" s="308"/>
      <c r="CBX41" s="308"/>
      <c r="CBY41" s="308"/>
      <c r="CBZ41" s="308"/>
      <c r="CCA41" s="308"/>
      <c r="CCB41" s="308"/>
      <c r="CCC41" s="308"/>
      <c r="CCD41" s="308"/>
      <c r="CCE41" s="308"/>
      <c r="CCF41" s="308"/>
      <c r="CCG41" s="308"/>
      <c r="CCH41" s="308"/>
      <c r="CCI41" s="308"/>
      <c r="CCJ41" s="308"/>
      <c r="CCK41" s="308"/>
      <c r="CCL41" s="308"/>
      <c r="CCM41" s="308"/>
      <c r="CCN41" s="308"/>
      <c r="CCO41" s="308"/>
      <c r="CCP41" s="308"/>
      <c r="CCQ41" s="308"/>
      <c r="CCR41" s="308"/>
      <c r="CCS41" s="308"/>
      <c r="CCT41" s="308"/>
      <c r="CCU41" s="308"/>
      <c r="CCV41" s="308"/>
      <c r="CCW41" s="308"/>
      <c r="CCX41" s="308"/>
      <c r="CCY41" s="308"/>
      <c r="CCZ41" s="308"/>
      <c r="CDA41" s="308"/>
      <c r="CDB41" s="308"/>
      <c r="CDC41" s="308"/>
      <c r="CDD41" s="308"/>
      <c r="CDE41" s="308"/>
      <c r="CDF41" s="308"/>
      <c r="CDG41" s="308"/>
      <c r="CDH41" s="308"/>
      <c r="CDI41" s="308"/>
      <c r="CDJ41" s="308"/>
      <c r="CDK41" s="308"/>
      <c r="CDL41" s="308"/>
      <c r="CDM41" s="308"/>
      <c r="CDN41" s="308"/>
      <c r="CDO41" s="308"/>
      <c r="CDP41" s="308"/>
      <c r="CDQ41" s="308"/>
      <c r="CDR41" s="308"/>
      <c r="CDS41" s="308"/>
      <c r="CDT41" s="308"/>
      <c r="CDU41" s="308"/>
      <c r="CDV41" s="308"/>
      <c r="CDW41" s="308"/>
      <c r="CDX41" s="308"/>
      <c r="CDY41" s="308"/>
      <c r="CDZ41" s="308"/>
      <c r="CEA41" s="308"/>
      <c r="CEB41" s="308"/>
      <c r="CEC41" s="308"/>
      <c r="CED41" s="308"/>
      <c r="CEE41" s="308"/>
      <c r="CEF41" s="308"/>
      <c r="CEG41" s="308"/>
      <c r="CEH41" s="308"/>
      <c r="CEI41" s="308"/>
      <c r="CEJ41" s="308"/>
      <c r="CEK41" s="308"/>
      <c r="CEL41" s="308"/>
      <c r="CEM41" s="308"/>
      <c r="CEN41" s="308"/>
      <c r="CEO41" s="308"/>
      <c r="CEP41" s="308"/>
      <c r="CEQ41" s="308"/>
      <c r="CER41" s="308"/>
      <c r="CES41" s="308"/>
      <c r="CET41" s="308"/>
      <c r="CEU41" s="308"/>
      <c r="CEV41" s="308"/>
      <c r="CEW41" s="308"/>
      <c r="CEX41" s="308"/>
      <c r="CEY41" s="308"/>
      <c r="CEZ41" s="308"/>
      <c r="CFA41" s="308"/>
      <c r="CFB41" s="308"/>
      <c r="CFC41" s="308"/>
      <c r="CFD41" s="308"/>
      <c r="CFE41" s="308"/>
      <c r="CFF41" s="308"/>
      <c r="CFG41" s="308"/>
      <c r="CFH41" s="308"/>
      <c r="CFI41" s="308"/>
      <c r="CFJ41" s="308"/>
      <c r="CFK41" s="308"/>
      <c r="CFL41" s="308"/>
      <c r="CFM41" s="308"/>
      <c r="CFN41" s="308"/>
      <c r="CFO41" s="308"/>
      <c r="CFP41" s="308"/>
      <c r="CFQ41" s="308"/>
      <c r="CFR41" s="308"/>
      <c r="CFS41" s="308"/>
      <c r="CFT41" s="308"/>
      <c r="CFU41" s="308"/>
      <c r="CFV41" s="308"/>
      <c r="CFW41" s="308"/>
      <c r="CFX41" s="308"/>
      <c r="CFY41" s="308"/>
      <c r="CFZ41" s="308"/>
      <c r="CGA41" s="308"/>
      <c r="CGB41" s="308"/>
      <c r="CGC41" s="308"/>
      <c r="CGD41" s="308"/>
      <c r="CGE41" s="308"/>
      <c r="CGF41" s="308"/>
      <c r="CGG41" s="308"/>
      <c r="CGH41" s="308"/>
      <c r="CGI41" s="308"/>
      <c r="CGJ41" s="308"/>
      <c r="CGK41" s="308"/>
      <c r="CGL41" s="308"/>
      <c r="CGM41" s="308"/>
      <c r="CGN41" s="308"/>
      <c r="CGO41" s="308"/>
      <c r="CGP41" s="308"/>
      <c r="CGQ41" s="308"/>
      <c r="CGR41" s="308"/>
      <c r="CGS41" s="308"/>
      <c r="CGT41" s="308"/>
      <c r="CGU41" s="308"/>
      <c r="CGV41" s="308"/>
      <c r="CGW41" s="308"/>
      <c r="CGX41" s="308"/>
      <c r="CGY41" s="308"/>
      <c r="CGZ41" s="308"/>
      <c r="CHA41" s="308"/>
      <c r="CHB41" s="308"/>
      <c r="CHC41" s="308"/>
      <c r="CHD41" s="308"/>
      <c r="CHE41" s="308"/>
      <c r="CHF41" s="308"/>
      <c r="CHG41" s="308"/>
      <c r="CHH41" s="308"/>
      <c r="CHI41" s="308"/>
      <c r="CHJ41" s="308"/>
      <c r="CHK41" s="308"/>
      <c r="CHL41" s="308"/>
      <c r="CHM41" s="308"/>
      <c r="CHN41" s="308"/>
      <c r="CHO41" s="308"/>
      <c r="CHP41" s="308"/>
      <c r="CHQ41" s="308"/>
      <c r="CHR41" s="308"/>
      <c r="CHS41" s="308"/>
      <c r="CHT41" s="308"/>
      <c r="CHU41" s="308"/>
      <c r="CHV41" s="308"/>
      <c r="CHW41" s="308"/>
      <c r="CHX41" s="308"/>
      <c r="CHY41" s="308"/>
      <c r="CHZ41" s="308"/>
      <c r="CIA41" s="308"/>
      <c r="CIB41" s="308"/>
      <c r="CIC41" s="308"/>
      <c r="CID41" s="308"/>
      <c r="CIE41" s="308"/>
      <c r="CIF41" s="308"/>
      <c r="CIG41" s="308"/>
      <c r="CIH41" s="308"/>
      <c r="CII41" s="308"/>
      <c r="CIJ41" s="308"/>
      <c r="CIK41" s="308"/>
      <c r="CIL41" s="308"/>
      <c r="CIM41" s="308"/>
      <c r="CIN41" s="308"/>
      <c r="CIO41" s="308"/>
      <c r="CIP41" s="308"/>
      <c r="CIQ41" s="308"/>
      <c r="CIR41" s="308"/>
      <c r="CIS41" s="308"/>
      <c r="CIT41" s="308"/>
      <c r="CIU41" s="308"/>
      <c r="CIV41" s="308"/>
      <c r="CIW41" s="308"/>
      <c r="CIX41" s="308"/>
      <c r="CIY41" s="308"/>
      <c r="CIZ41" s="308"/>
      <c r="CJA41" s="308"/>
      <c r="CJB41" s="308"/>
      <c r="CJC41" s="308"/>
      <c r="CJD41" s="308"/>
      <c r="CJE41" s="308"/>
      <c r="CJF41" s="308"/>
      <c r="CJG41" s="308"/>
      <c r="CJH41" s="308"/>
      <c r="CJI41" s="308"/>
      <c r="CJJ41" s="308"/>
      <c r="CJK41" s="308"/>
      <c r="CJL41" s="308"/>
      <c r="CJM41" s="308"/>
      <c r="CJN41" s="308"/>
      <c r="CJO41" s="308"/>
      <c r="CJP41" s="308"/>
      <c r="CJQ41" s="308"/>
      <c r="CJR41" s="308"/>
      <c r="CJS41" s="308"/>
      <c r="CJT41" s="308"/>
      <c r="CJU41" s="308"/>
      <c r="CJV41" s="308"/>
      <c r="CJW41" s="308"/>
      <c r="CJX41" s="308"/>
      <c r="CJY41" s="308"/>
      <c r="CJZ41" s="308"/>
      <c r="CKA41" s="308"/>
      <c r="CKB41" s="308"/>
      <c r="CKC41" s="308"/>
      <c r="CKD41" s="308"/>
      <c r="CKE41" s="308"/>
      <c r="CKF41" s="308"/>
      <c r="CKG41" s="308"/>
      <c r="CKH41" s="308"/>
      <c r="CKI41" s="308"/>
      <c r="CKJ41" s="308"/>
      <c r="CKK41" s="308"/>
      <c r="CKL41" s="308"/>
      <c r="CKM41" s="308"/>
      <c r="CKN41" s="308"/>
      <c r="CKO41" s="308"/>
      <c r="CKP41" s="308"/>
      <c r="CKQ41" s="308"/>
      <c r="CKR41" s="308"/>
      <c r="CKS41" s="308"/>
      <c r="CKT41" s="308"/>
      <c r="CKU41" s="308"/>
      <c r="CKV41" s="308"/>
      <c r="CKW41" s="308"/>
      <c r="CKX41" s="308"/>
      <c r="CKY41" s="308"/>
      <c r="CKZ41" s="308"/>
      <c r="CLA41" s="308"/>
      <c r="CLB41" s="308"/>
      <c r="CLC41" s="308"/>
      <c r="CLD41" s="308"/>
      <c r="CLE41" s="308"/>
      <c r="CLF41" s="308"/>
      <c r="CLG41" s="308"/>
      <c r="CLH41" s="308"/>
      <c r="CLI41" s="308"/>
      <c r="CLJ41" s="308"/>
      <c r="CLK41" s="308"/>
      <c r="CLL41" s="308"/>
      <c r="CLM41" s="308"/>
      <c r="CLN41" s="308"/>
      <c r="CLO41" s="308"/>
      <c r="CLP41" s="308"/>
      <c r="CLQ41" s="308"/>
      <c r="CLR41" s="308"/>
      <c r="CLS41" s="308"/>
      <c r="CLT41" s="308"/>
      <c r="CLU41" s="308"/>
      <c r="CLV41" s="308"/>
      <c r="CLW41" s="308"/>
      <c r="CLX41" s="308"/>
      <c r="CLY41" s="308"/>
      <c r="CLZ41" s="308"/>
      <c r="CMA41" s="308"/>
      <c r="CMB41" s="308"/>
      <c r="CMC41" s="308"/>
      <c r="CMD41" s="308"/>
      <c r="CME41" s="308"/>
      <c r="CMF41" s="308"/>
      <c r="CMG41" s="308"/>
      <c r="CMH41" s="308"/>
      <c r="CMI41" s="308"/>
      <c r="CMJ41" s="308"/>
      <c r="CMK41" s="308"/>
      <c r="CML41" s="308"/>
      <c r="CMM41" s="308"/>
      <c r="CMN41" s="308"/>
      <c r="CMO41" s="308"/>
      <c r="CMP41" s="308"/>
      <c r="CMQ41" s="308"/>
      <c r="CMR41" s="308"/>
      <c r="CMS41" s="308"/>
      <c r="CMT41" s="308"/>
      <c r="CMU41" s="308"/>
      <c r="CMV41" s="308"/>
      <c r="CMW41" s="308"/>
      <c r="CMX41" s="308"/>
      <c r="CMY41" s="308"/>
      <c r="CMZ41" s="308"/>
      <c r="CNA41" s="308"/>
      <c r="CNB41" s="308"/>
      <c r="CNC41" s="308"/>
      <c r="CND41" s="308"/>
      <c r="CNE41" s="308"/>
      <c r="CNF41" s="308"/>
      <c r="CNG41" s="308"/>
      <c r="CNH41" s="308"/>
      <c r="CNI41" s="308"/>
      <c r="CNJ41" s="308"/>
      <c r="CNK41" s="308"/>
      <c r="CNL41" s="308"/>
      <c r="CNM41" s="308"/>
      <c r="CNN41" s="308"/>
      <c r="CNO41" s="308"/>
      <c r="CNP41" s="308"/>
      <c r="CNQ41" s="308"/>
      <c r="CNR41" s="308"/>
      <c r="CNS41" s="308"/>
      <c r="CNT41" s="308"/>
      <c r="CNU41" s="308"/>
      <c r="CNV41" s="308"/>
      <c r="CNW41" s="308"/>
      <c r="CNX41" s="308"/>
      <c r="CNY41" s="308"/>
      <c r="CNZ41" s="308"/>
      <c r="COA41" s="308"/>
      <c r="COB41" s="308"/>
      <c r="COC41" s="308"/>
      <c r="COD41" s="308"/>
      <c r="COE41" s="308"/>
      <c r="COF41" s="308"/>
      <c r="COG41" s="308"/>
      <c r="COH41" s="308"/>
      <c r="COI41" s="308"/>
      <c r="COJ41" s="308"/>
      <c r="COK41" s="308"/>
      <c r="COL41" s="308"/>
      <c r="COM41" s="308"/>
      <c r="CON41" s="308"/>
      <c r="COO41" s="308"/>
      <c r="COP41" s="308"/>
      <c r="COQ41" s="308"/>
      <c r="COR41" s="308"/>
      <c r="COS41" s="308"/>
      <c r="COT41" s="308"/>
      <c r="COU41" s="308"/>
      <c r="COV41" s="308"/>
      <c r="COW41" s="308"/>
      <c r="COX41" s="308"/>
      <c r="COY41" s="308"/>
      <c r="COZ41" s="308"/>
      <c r="CPA41" s="308"/>
      <c r="CPB41" s="308"/>
      <c r="CPC41" s="308"/>
      <c r="CPD41" s="308"/>
      <c r="CPE41" s="308"/>
      <c r="CPF41" s="308"/>
      <c r="CPG41" s="308"/>
      <c r="CPH41" s="308"/>
      <c r="CPI41" s="308"/>
      <c r="CPJ41" s="308"/>
      <c r="CPK41" s="308"/>
      <c r="CPL41" s="308"/>
      <c r="CPM41" s="308"/>
      <c r="CPN41" s="308"/>
      <c r="CPO41" s="308"/>
      <c r="CPP41" s="308"/>
      <c r="CPQ41" s="308"/>
      <c r="CPR41" s="308"/>
      <c r="CPS41" s="308"/>
      <c r="CPT41" s="308"/>
      <c r="CPU41" s="308"/>
      <c r="CPV41" s="308"/>
      <c r="CPW41" s="308"/>
      <c r="CPX41" s="308"/>
      <c r="CPY41" s="308"/>
      <c r="CPZ41" s="308"/>
      <c r="CQA41" s="308"/>
      <c r="CQB41" s="308"/>
      <c r="CQC41" s="308"/>
      <c r="CQD41" s="308"/>
      <c r="CQE41" s="308"/>
      <c r="CQF41" s="308"/>
      <c r="CQG41" s="308"/>
      <c r="CQH41" s="308"/>
      <c r="CQI41" s="308"/>
      <c r="CQJ41" s="308"/>
      <c r="CQK41" s="308"/>
      <c r="CQL41" s="308"/>
      <c r="CQM41" s="308"/>
      <c r="CQN41" s="308"/>
      <c r="CQO41" s="308"/>
      <c r="CQP41" s="308"/>
      <c r="CQQ41" s="308"/>
      <c r="CQR41" s="308"/>
      <c r="CQS41" s="308"/>
      <c r="CQT41" s="308"/>
      <c r="CQU41" s="308"/>
      <c r="CQV41" s="308"/>
      <c r="CQW41" s="308"/>
      <c r="CQX41" s="308"/>
      <c r="CQY41" s="308"/>
      <c r="CQZ41" s="308"/>
      <c r="CRA41" s="308"/>
      <c r="CRB41" s="308"/>
      <c r="CRC41" s="308"/>
      <c r="CRD41" s="308"/>
      <c r="CRE41" s="308"/>
      <c r="CRF41" s="308"/>
      <c r="CRG41" s="308"/>
      <c r="CRH41" s="308"/>
      <c r="CRI41" s="308"/>
      <c r="CRJ41" s="308"/>
      <c r="CRK41" s="308"/>
      <c r="CRL41" s="308"/>
      <c r="CRM41" s="308"/>
      <c r="CRN41" s="308"/>
      <c r="CRO41" s="308"/>
      <c r="CRP41" s="308"/>
      <c r="CRQ41" s="308"/>
      <c r="CRR41" s="308"/>
      <c r="CRS41" s="308"/>
      <c r="CRT41" s="308"/>
      <c r="CRU41" s="308"/>
      <c r="CRV41" s="308"/>
      <c r="CRW41" s="308"/>
      <c r="CRX41" s="308"/>
      <c r="CRY41" s="308"/>
      <c r="CRZ41" s="308"/>
      <c r="CSA41" s="308"/>
      <c r="CSB41" s="308"/>
      <c r="CSC41" s="308"/>
      <c r="CSD41" s="308"/>
      <c r="CSE41" s="308"/>
      <c r="CSF41" s="308"/>
      <c r="CSG41" s="308"/>
      <c r="CSH41" s="308"/>
      <c r="CSI41" s="308"/>
      <c r="CSJ41" s="308"/>
      <c r="CSK41" s="308"/>
      <c r="CSL41" s="308"/>
      <c r="CSM41" s="308"/>
      <c r="CSN41" s="308"/>
      <c r="CSO41" s="308"/>
      <c r="CSP41" s="308"/>
      <c r="CSQ41" s="308"/>
      <c r="CSR41" s="308"/>
      <c r="CSS41" s="308"/>
      <c r="CST41" s="308"/>
      <c r="CSU41" s="308"/>
      <c r="CSV41" s="308"/>
      <c r="CSW41" s="308"/>
      <c r="CSX41" s="308"/>
      <c r="CSY41" s="308"/>
      <c r="CSZ41" s="308"/>
      <c r="CTA41" s="308"/>
      <c r="CTB41" s="308"/>
      <c r="CTC41" s="308"/>
      <c r="CTD41" s="308"/>
      <c r="CTE41" s="308"/>
      <c r="CTF41" s="308"/>
      <c r="CTG41" s="308"/>
      <c r="CTH41" s="308"/>
      <c r="CTI41" s="308"/>
      <c r="CTJ41" s="308"/>
      <c r="CTK41" s="308"/>
      <c r="CTL41" s="308"/>
      <c r="CTM41" s="308"/>
      <c r="CTN41" s="308"/>
      <c r="CTO41" s="308"/>
      <c r="CTP41" s="308"/>
      <c r="CTQ41" s="308"/>
      <c r="CTR41" s="308"/>
      <c r="CTS41" s="308"/>
      <c r="CTT41" s="308"/>
      <c r="CTU41" s="308"/>
      <c r="CTV41" s="308"/>
      <c r="CTW41" s="308"/>
      <c r="CTX41" s="308"/>
      <c r="CTY41" s="308"/>
      <c r="CTZ41" s="308"/>
      <c r="CUA41" s="308"/>
      <c r="CUB41" s="308"/>
      <c r="CUC41" s="308"/>
      <c r="CUD41" s="308"/>
      <c r="CUE41" s="308"/>
      <c r="CUF41" s="308"/>
      <c r="CUG41" s="308"/>
      <c r="CUH41" s="308"/>
      <c r="CUI41" s="308"/>
      <c r="CUJ41" s="308"/>
      <c r="CUK41" s="308"/>
      <c r="CUL41" s="308"/>
      <c r="CUM41" s="308"/>
      <c r="CUN41" s="308"/>
      <c r="CUO41" s="308"/>
      <c r="CUP41" s="308"/>
      <c r="CUQ41" s="308"/>
      <c r="CUR41" s="308"/>
      <c r="CUS41" s="308"/>
      <c r="CUT41" s="308"/>
      <c r="CUU41" s="308"/>
      <c r="CUV41" s="308"/>
      <c r="CUW41" s="308"/>
      <c r="CUX41" s="308"/>
      <c r="CUY41" s="308"/>
      <c r="CUZ41" s="308"/>
      <c r="CVA41" s="308"/>
      <c r="CVB41" s="308"/>
      <c r="CVC41" s="308"/>
      <c r="CVD41" s="308"/>
      <c r="CVE41" s="308"/>
      <c r="CVF41" s="308"/>
      <c r="CVG41" s="308"/>
      <c r="CVH41" s="308"/>
      <c r="CVI41" s="308"/>
      <c r="CVJ41" s="308"/>
      <c r="CVK41" s="308"/>
      <c r="CVL41" s="308"/>
      <c r="CVM41" s="308"/>
      <c r="CVN41" s="308"/>
      <c r="CVO41" s="308"/>
      <c r="CVP41" s="308"/>
      <c r="CVQ41" s="308"/>
      <c r="CVR41" s="308"/>
      <c r="CVS41" s="308"/>
      <c r="CVT41" s="308"/>
      <c r="CVU41" s="308"/>
      <c r="CVV41" s="308"/>
      <c r="CVW41" s="308"/>
      <c r="CVX41" s="308"/>
      <c r="CVY41" s="308"/>
      <c r="CVZ41" s="308"/>
      <c r="CWA41" s="308"/>
      <c r="CWB41" s="308"/>
      <c r="CWC41" s="308"/>
      <c r="CWD41" s="308"/>
      <c r="CWE41" s="308"/>
      <c r="CWF41" s="308"/>
      <c r="CWG41" s="308"/>
      <c r="CWH41" s="308"/>
      <c r="CWI41" s="308"/>
      <c r="CWJ41" s="308"/>
      <c r="CWK41" s="308"/>
      <c r="CWL41" s="308"/>
      <c r="CWM41" s="308"/>
      <c r="CWN41" s="308"/>
      <c r="CWO41" s="308"/>
      <c r="CWP41" s="308"/>
      <c r="CWQ41" s="308"/>
      <c r="CWR41" s="308"/>
      <c r="CWS41" s="308"/>
      <c r="CWT41" s="308"/>
      <c r="CWU41" s="308"/>
      <c r="CWV41" s="308"/>
      <c r="CWW41" s="308"/>
      <c r="CWX41" s="308"/>
      <c r="CWY41" s="308"/>
      <c r="CWZ41" s="308"/>
      <c r="CXA41" s="308"/>
      <c r="CXB41" s="308"/>
      <c r="CXC41" s="308"/>
      <c r="CXD41" s="308"/>
      <c r="CXE41" s="308"/>
      <c r="CXF41" s="308"/>
      <c r="CXG41" s="308"/>
      <c r="CXH41" s="308"/>
      <c r="CXI41" s="308"/>
      <c r="CXJ41" s="308"/>
      <c r="CXK41" s="308"/>
      <c r="CXL41" s="308"/>
      <c r="CXM41" s="308"/>
      <c r="CXN41" s="308"/>
      <c r="CXO41" s="308"/>
      <c r="CXP41" s="308"/>
      <c r="CXQ41" s="308"/>
      <c r="CXR41" s="308"/>
      <c r="CXS41" s="308"/>
      <c r="CXT41" s="308"/>
      <c r="CXU41" s="308"/>
      <c r="CXV41" s="308"/>
      <c r="CXW41" s="308"/>
      <c r="CXX41" s="308"/>
      <c r="CXY41" s="308"/>
      <c r="CXZ41" s="308"/>
      <c r="CYA41" s="308"/>
      <c r="CYB41" s="308"/>
      <c r="CYC41" s="308"/>
      <c r="CYD41" s="308"/>
      <c r="CYE41" s="308"/>
      <c r="CYF41" s="308"/>
      <c r="CYG41" s="308"/>
      <c r="CYH41" s="308"/>
      <c r="CYI41" s="308"/>
      <c r="CYJ41" s="308"/>
      <c r="CYK41" s="308"/>
      <c r="CYL41" s="308"/>
      <c r="CYM41" s="308"/>
      <c r="CYN41" s="308"/>
      <c r="CYO41" s="308"/>
      <c r="CYP41" s="308"/>
      <c r="CYQ41" s="308"/>
      <c r="CYR41" s="308"/>
      <c r="CYS41" s="308"/>
      <c r="CYT41" s="308"/>
      <c r="CYU41" s="308"/>
      <c r="CYV41" s="308"/>
      <c r="CYW41" s="308"/>
      <c r="CYX41" s="308"/>
      <c r="CYY41" s="308"/>
      <c r="CYZ41" s="308"/>
      <c r="CZA41" s="308"/>
      <c r="CZB41" s="308"/>
      <c r="CZC41" s="308"/>
      <c r="CZD41" s="308"/>
      <c r="CZE41" s="308"/>
      <c r="CZF41" s="308"/>
      <c r="CZG41" s="308"/>
      <c r="CZH41" s="308"/>
      <c r="CZI41" s="308"/>
      <c r="CZJ41" s="308"/>
      <c r="CZK41" s="308"/>
      <c r="CZL41" s="308"/>
      <c r="CZM41" s="308"/>
      <c r="CZN41" s="308"/>
      <c r="CZO41" s="308"/>
      <c r="CZP41" s="308"/>
      <c r="CZQ41" s="308"/>
      <c r="CZR41" s="308"/>
      <c r="CZS41" s="308"/>
      <c r="CZT41" s="308"/>
      <c r="CZU41" s="308"/>
      <c r="CZV41" s="308"/>
      <c r="CZW41" s="308"/>
      <c r="CZX41" s="308"/>
      <c r="CZY41" s="308"/>
      <c r="CZZ41" s="308"/>
      <c r="DAA41" s="308"/>
      <c r="DAB41" s="308"/>
      <c r="DAC41" s="308"/>
      <c r="DAD41" s="308"/>
      <c r="DAE41" s="308"/>
      <c r="DAF41" s="308"/>
      <c r="DAG41" s="308"/>
      <c r="DAH41" s="308"/>
      <c r="DAI41" s="308"/>
      <c r="DAJ41" s="308"/>
      <c r="DAK41" s="308"/>
      <c r="DAL41" s="308"/>
      <c r="DAM41" s="308"/>
      <c r="DAN41" s="308"/>
      <c r="DAO41" s="308"/>
      <c r="DAP41" s="308"/>
      <c r="DAQ41" s="308"/>
      <c r="DAR41" s="308"/>
      <c r="DAS41" s="308"/>
      <c r="DAT41" s="308"/>
      <c r="DAU41" s="308"/>
      <c r="DAV41" s="308"/>
      <c r="DAW41" s="308"/>
      <c r="DAX41" s="308"/>
      <c r="DAY41" s="308"/>
      <c r="DAZ41" s="308"/>
      <c r="DBA41" s="308"/>
      <c r="DBB41" s="308"/>
      <c r="DBC41" s="308"/>
      <c r="DBD41" s="308"/>
      <c r="DBE41" s="308"/>
      <c r="DBF41" s="308"/>
      <c r="DBG41" s="308"/>
      <c r="DBH41" s="308"/>
      <c r="DBI41" s="308"/>
      <c r="DBJ41" s="308"/>
      <c r="DBK41" s="308"/>
      <c r="DBL41" s="308"/>
      <c r="DBM41" s="308"/>
      <c r="DBN41" s="308"/>
      <c r="DBO41" s="308"/>
      <c r="DBP41" s="308"/>
      <c r="DBQ41" s="308"/>
      <c r="DBR41" s="308"/>
      <c r="DBS41" s="308"/>
      <c r="DBT41" s="308"/>
      <c r="DBU41" s="308"/>
      <c r="DBV41" s="308"/>
      <c r="DBW41" s="308"/>
      <c r="DBX41" s="308"/>
      <c r="DBY41" s="308"/>
      <c r="DBZ41" s="308"/>
      <c r="DCA41" s="308"/>
      <c r="DCB41" s="308"/>
      <c r="DCC41" s="308"/>
      <c r="DCD41" s="308"/>
      <c r="DCE41" s="308"/>
      <c r="DCF41" s="308"/>
      <c r="DCG41" s="308"/>
      <c r="DCH41" s="308"/>
      <c r="DCI41" s="308"/>
      <c r="DCJ41" s="308"/>
      <c r="DCK41" s="308"/>
      <c r="DCL41" s="308"/>
      <c r="DCM41" s="308"/>
      <c r="DCN41" s="308"/>
      <c r="DCO41" s="308"/>
      <c r="DCP41" s="308"/>
      <c r="DCQ41" s="308"/>
      <c r="DCR41" s="308"/>
      <c r="DCS41" s="308"/>
      <c r="DCT41" s="308"/>
      <c r="DCU41" s="308"/>
      <c r="DCV41" s="308"/>
      <c r="DCW41" s="308"/>
      <c r="DCX41" s="308"/>
      <c r="DCY41" s="308"/>
      <c r="DCZ41" s="308"/>
      <c r="DDA41" s="308"/>
      <c r="DDB41" s="308"/>
      <c r="DDC41" s="308"/>
      <c r="DDD41" s="308"/>
      <c r="DDE41" s="308"/>
      <c r="DDF41" s="308"/>
      <c r="DDG41" s="308"/>
      <c r="DDH41" s="308"/>
      <c r="DDI41" s="308"/>
      <c r="DDJ41" s="308"/>
      <c r="DDK41" s="308"/>
      <c r="DDL41" s="308"/>
      <c r="DDM41" s="308"/>
      <c r="DDN41" s="308"/>
      <c r="DDO41" s="308"/>
      <c r="DDP41" s="308"/>
      <c r="DDQ41" s="308"/>
      <c r="DDR41" s="308"/>
      <c r="DDS41" s="308"/>
      <c r="DDT41" s="308"/>
      <c r="DDU41" s="308"/>
      <c r="DDV41" s="308"/>
      <c r="DDW41" s="308"/>
      <c r="DDX41" s="308"/>
      <c r="DDY41" s="308"/>
      <c r="DDZ41" s="308"/>
      <c r="DEA41" s="308"/>
      <c r="DEB41" s="308"/>
      <c r="DEC41" s="308"/>
      <c r="DED41" s="308"/>
      <c r="DEE41" s="308"/>
      <c r="DEF41" s="308"/>
      <c r="DEG41" s="308"/>
      <c r="DEH41" s="308"/>
      <c r="DEI41" s="308"/>
      <c r="DEJ41" s="308"/>
      <c r="DEK41" s="308"/>
      <c r="DEL41" s="308"/>
      <c r="DEM41" s="308"/>
      <c r="DEN41" s="308"/>
      <c r="DEO41" s="308"/>
      <c r="DEP41" s="308"/>
      <c r="DEQ41" s="308"/>
      <c r="DER41" s="308"/>
      <c r="DES41" s="308"/>
      <c r="DET41" s="308"/>
      <c r="DEU41" s="308"/>
      <c r="DEV41" s="308"/>
      <c r="DEW41" s="308"/>
      <c r="DEX41" s="308"/>
      <c r="DEY41" s="308"/>
      <c r="DEZ41" s="308"/>
      <c r="DFA41" s="308"/>
      <c r="DFB41" s="308"/>
      <c r="DFC41" s="308"/>
      <c r="DFD41" s="308"/>
      <c r="DFE41" s="308"/>
      <c r="DFF41" s="308"/>
      <c r="DFG41" s="308"/>
      <c r="DFH41" s="308"/>
      <c r="DFI41" s="308"/>
      <c r="DFJ41" s="308"/>
      <c r="DFK41" s="308"/>
      <c r="DFL41" s="308"/>
      <c r="DFM41" s="308"/>
      <c r="DFN41" s="308"/>
      <c r="DFO41" s="308"/>
      <c r="DFP41" s="308"/>
      <c r="DFQ41" s="308"/>
      <c r="DFR41" s="308"/>
      <c r="DFS41" s="308"/>
      <c r="DFT41" s="308"/>
      <c r="DFU41" s="308"/>
      <c r="DFV41" s="308"/>
      <c r="DFW41" s="308"/>
      <c r="DFX41" s="308"/>
      <c r="DFY41" s="308"/>
      <c r="DFZ41" s="308"/>
      <c r="DGA41" s="308"/>
      <c r="DGB41" s="308"/>
      <c r="DGC41" s="308"/>
      <c r="DGD41" s="308"/>
      <c r="DGE41" s="308"/>
      <c r="DGF41" s="308"/>
      <c r="DGG41" s="308"/>
      <c r="DGH41" s="308"/>
      <c r="DGI41" s="308"/>
      <c r="DGJ41" s="308"/>
      <c r="DGK41" s="308"/>
      <c r="DGL41" s="308"/>
      <c r="DGM41" s="308"/>
      <c r="DGN41" s="308"/>
      <c r="DGO41" s="308"/>
      <c r="DGP41" s="308"/>
      <c r="DGQ41" s="308"/>
      <c r="DGR41" s="308"/>
      <c r="DGS41" s="308"/>
      <c r="DGT41" s="308"/>
      <c r="DGU41" s="308"/>
      <c r="DGV41" s="308"/>
      <c r="DGW41" s="308"/>
      <c r="DGX41" s="308"/>
      <c r="DGY41" s="308"/>
      <c r="DGZ41" s="308"/>
      <c r="DHA41" s="308"/>
      <c r="DHB41" s="308"/>
      <c r="DHC41" s="308"/>
      <c r="DHD41" s="308"/>
      <c r="DHE41" s="308"/>
      <c r="DHF41" s="308"/>
      <c r="DHG41" s="308"/>
      <c r="DHH41" s="308"/>
      <c r="DHI41" s="308"/>
      <c r="DHJ41" s="308"/>
      <c r="DHK41" s="308"/>
      <c r="DHL41" s="308"/>
      <c r="DHM41" s="308"/>
      <c r="DHN41" s="308"/>
      <c r="DHO41" s="308"/>
      <c r="DHP41" s="308"/>
      <c r="DHQ41" s="308"/>
      <c r="DHR41" s="308"/>
      <c r="DHS41" s="308"/>
      <c r="DHT41" s="308"/>
      <c r="DHU41" s="308"/>
      <c r="DHV41" s="308"/>
      <c r="DHW41" s="308"/>
      <c r="DHX41" s="308"/>
      <c r="DHY41" s="308"/>
      <c r="DHZ41" s="308"/>
      <c r="DIA41" s="308"/>
      <c r="DIB41" s="308"/>
      <c r="DIC41" s="308"/>
      <c r="DID41" s="308"/>
      <c r="DIE41" s="308"/>
      <c r="DIF41" s="308"/>
      <c r="DIG41" s="308"/>
      <c r="DIH41" s="308"/>
      <c r="DII41" s="308"/>
      <c r="DIJ41" s="308"/>
      <c r="DIK41" s="308"/>
      <c r="DIL41" s="308"/>
      <c r="DIM41" s="308"/>
      <c r="DIN41" s="308"/>
      <c r="DIO41" s="308"/>
      <c r="DIP41" s="308"/>
      <c r="DIQ41" s="308"/>
      <c r="DIR41" s="308"/>
      <c r="DIS41" s="308"/>
      <c r="DIT41" s="308"/>
      <c r="DIU41" s="308"/>
      <c r="DIV41" s="308"/>
      <c r="DIW41" s="308"/>
      <c r="DIX41" s="308"/>
      <c r="DIY41" s="308"/>
      <c r="DIZ41" s="308"/>
      <c r="DJA41" s="308"/>
      <c r="DJB41" s="308"/>
      <c r="DJC41" s="308"/>
      <c r="DJD41" s="308"/>
      <c r="DJE41" s="308"/>
      <c r="DJF41" s="308"/>
      <c r="DJG41" s="308"/>
      <c r="DJH41" s="308"/>
      <c r="DJI41" s="308"/>
      <c r="DJJ41" s="308"/>
      <c r="DJK41" s="308"/>
      <c r="DJL41" s="308"/>
      <c r="DJM41" s="308"/>
      <c r="DJN41" s="308"/>
      <c r="DJO41" s="308"/>
      <c r="DJP41" s="308"/>
      <c r="DJQ41" s="308"/>
      <c r="DJR41" s="308"/>
      <c r="DJS41" s="308"/>
      <c r="DJT41" s="308"/>
      <c r="DJU41" s="308"/>
      <c r="DJV41" s="308"/>
      <c r="DJW41" s="308"/>
      <c r="DJX41" s="308"/>
      <c r="DJY41" s="308"/>
      <c r="DJZ41" s="308"/>
      <c r="DKA41" s="308"/>
      <c r="DKB41" s="308"/>
      <c r="DKC41" s="308"/>
      <c r="DKD41" s="308"/>
      <c r="DKE41" s="308"/>
      <c r="DKF41" s="308"/>
      <c r="DKG41" s="308"/>
      <c r="DKH41" s="308"/>
      <c r="DKI41" s="308"/>
      <c r="DKJ41" s="308"/>
      <c r="DKK41" s="308"/>
      <c r="DKL41" s="308"/>
      <c r="DKM41" s="308"/>
      <c r="DKN41" s="308"/>
      <c r="DKO41" s="308"/>
      <c r="DKP41" s="308"/>
      <c r="DKQ41" s="308"/>
      <c r="DKR41" s="308"/>
      <c r="DKS41" s="308"/>
      <c r="DKT41" s="308"/>
      <c r="DKU41" s="308"/>
      <c r="DKV41" s="308"/>
      <c r="DKW41" s="308"/>
      <c r="DKX41" s="308"/>
      <c r="DKY41" s="308"/>
      <c r="DKZ41" s="308"/>
      <c r="DLA41" s="308"/>
      <c r="DLB41" s="308"/>
      <c r="DLC41" s="308"/>
      <c r="DLD41" s="308"/>
      <c r="DLE41" s="308"/>
      <c r="DLF41" s="308"/>
      <c r="DLG41" s="308"/>
      <c r="DLH41" s="308"/>
      <c r="DLI41" s="308"/>
      <c r="DLJ41" s="308"/>
      <c r="DLK41" s="308"/>
      <c r="DLL41" s="308"/>
      <c r="DLM41" s="308"/>
      <c r="DLN41" s="308"/>
      <c r="DLO41" s="308"/>
      <c r="DLP41" s="308"/>
      <c r="DLQ41" s="308"/>
      <c r="DLR41" s="308"/>
      <c r="DLS41" s="308"/>
      <c r="DLT41" s="308"/>
      <c r="DLU41" s="308"/>
      <c r="DLV41" s="308"/>
      <c r="DLW41" s="308"/>
      <c r="DLX41" s="308"/>
      <c r="DLY41" s="308"/>
      <c r="DLZ41" s="308"/>
      <c r="DMA41" s="308"/>
      <c r="DMB41" s="308"/>
      <c r="DMC41" s="308"/>
      <c r="DMD41" s="308"/>
      <c r="DME41" s="308"/>
      <c r="DMF41" s="308"/>
      <c r="DMG41" s="308"/>
      <c r="DMH41" s="308"/>
      <c r="DMI41" s="308"/>
      <c r="DMJ41" s="308"/>
      <c r="DMK41" s="308"/>
      <c r="DML41" s="308"/>
      <c r="DMM41" s="308"/>
      <c r="DMN41" s="308"/>
      <c r="DMO41" s="308"/>
      <c r="DMP41" s="308"/>
      <c r="DMQ41" s="308"/>
      <c r="DMR41" s="308"/>
      <c r="DMS41" s="308"/>
      <c r="DMT41" s="308"/>
      <c r="DMU41" s="308"/>
      <c r="DMV41" s="308"/>
      <c r="DMW41" s="308"/>
      <c r="DMX41" s="308"/>
      <c r="DMY41" s="308"/>
      <c r="DMZ41" s="308"/>
      <c r="DNA41" s="308"/>
      <c r="DNB41" s="308"/>
      <c r="DNC41" s="308"/>
      <c r="DND41" s="308"/>
      <c r="DNE41" s="308"/>
      <c r="DNF41" s="308"/>
      <c r="DNG41" s="308"/>
      <c r="DNH41" s="308"/>
      <c r="DNI41" s="308"/>
      <c r="DNJ41" s="308"/>
      <c r="DNK41" s="308"/>
      <c r="DNL41" s="308"/>
      <c r="DNM41" s="308"/>
      <c r="DNN41" s="308"/>
      <c r="DNO41" s="308"/>
      <c r="DNP41" s="308"/>
      <c r="DNQ41" s="308"/>
      <c r="DNR41" s="308"/>
      <c r="DNS41" s="308"/>
      <c r="DNT41" s="308"/>
      <c r="DNU41" s="308"/>
      <c r="DNV41" s="308"/>
      <c r="DNW41" s="308"/>
      <c r="DNX41" s="308"/>
      <c r="DNY41" s="308"/>
      <c r="DNZ41" s="308"/>
      <c r="DOA41" s="308"/>
      <c r="DOB41" s="308"/>
      <c r="DOC41" s="308"/>
      <c r="DOD41" s="308"/>
      <c r="DOE41" s="308"/>
      <c r="DOF41" s="308"/>
      <c r="DOG41" s="308"/>
      <c r="DOH41" s="308"/>
      <c r="DOI41" s="308"/>
      <c r="DOJ41" s="308"/>
      <c r="DOK41" s="308"/>
      <c r="DOL41" s="308"/>
      <c r="DOM41" s="308"/>
      <c r="DON41" s="308"/>
      <c r="DOO41" s="308"/>
      <c r="DOP41" s="308"/>
      <c r="DOQ41" s="308"/>
      <c r="DOR41" s="308"/>
      <c r="DOS41" s="308"/>
      <c r="DOT41" s="308"/>
      <c r="DOU41" s="308"/>
      <c r="DOV41" s="308"/>
      <c r="DOW41" s="308"/>
      <c r="DOX41" s="308"/>
      <c r="DOY41" s="308"/>
      <c r="DOZ41" s="308"/>
      <c r="DPA41" s="308"/>
      <c r="DPB41" s="308"/>
      <c r="DPC41" s="308"/>
      <c r="DPD41" s="308"/>
      <c r="DPE41" s="308"/>
      <c r="DPF41" s="308"/>
      <c r="DPG41" s="308"/>
      <c r="DPH41" s="308"/>
      <c r="DPI41" s="308"/>
      <c r="DPJ41" s="308"/>
      <c r="DPK41" s="308"/>
      <c r="DPL41" s="308"/>
      <c r="DPM41" s="308"/>
      <c r="DPN41" s="308"/>
      <c r="DPO41" s="308"/>
      <c r="DPP41" s="308"/>
      <c r="DPQ41" s="308"/>
      <c r="DPR41" s="308"/>
      <c r="DPS41" s="308"/>
      <c r="DPT41" s="308"/>
      <c r="DPU41" s="308"/>
      <c r="DPV41" s="308"/>
      <c r="DPW41" s="308"/>
      <c r="DPX41" s="308"/>
      <c r="DPY41" s="308"/>
      <c r="DPZ41" s="308"/>
      <c r="DQA41" s="308"/>
      <c r="DQB41" s="308"/>
      <c r="DQC41" s="308"/>
      <c r="DQD41" s="308"/>
      <c r="DQE41" s="308"/>
      <c r="DQF41" s="308"/>
      <c r="DQG41" s="308"/>
      <c r="DQH41" s="308"/>
      <c r="DQI41" s="308"/>
      <c r="DQJ41" s="308"/>
      <c r="DQK41" s="308"/>
      <c r="DQL41" s="308"/>
      <c r="DQM41" s="308"/>
      <c r="DQN41" s="308"/>
      <c r="DQO41" s="308"/>
      <c r="DQP41" s="308"/>
      <c r="DQQ41" s="308"/>
      <c r="DQR41" s="308"/>
      <c r="DQS41" s="308"/>
      <c r="DQT41" s="308"/>
      <c r="DQU41" s="308"/>
      <c r="DQV41" s="308"/>
      <c r="DQW41" s="308"/>
      <c r="DQX41" s="308"/>
      <c r="DQY41" s="308"/>
      <c r="DQZ41" s="308"/>
      <c r="DRA41" s="308"/>
      <c r="DRB41" s="308"/>
      <c r="DRC41" s="308"/>
      <c r="DRD41" s="308"/>
      <c r="DRE41" s="308"/>
      <c r="DRF41" s="308"/>
      <c r="DRG41" s="308"/>
      <c r="DRH41" s="308"/>
      <c r="DRI41" s="308"/>
      <c r="DRJ41" s="308"/>
      <c r="DRK41" s="308"/>
      <c r="DRL41" s="308"/>
      <c r="DRM41" s="308"/>
      <c r="DRN41" s="308"/>
      <c r="DRO41" s="308"/>
      <c r="DRP41" s="308"/>
      <c r="DRQ41" s="308"/>
      <c r="DRR41" s="308"/>
      <c r="DRS41" s="308"/>
      <c r="DRT41" s="308"/>
      <c r="DRU41" s="308"/>
      <c r="DRV41" s="308"/>
      <c r="DRW41" s="308"/>
      <c r="DRX41" s="308"/>
      <c r="DRY41" s="308"/>
      <c r="DRZ41" s="308"/>
      <c r="DSA41" s="308"/>
      <c r="DSB41" s="308"/>
      <c r="DSC41" s="308"/>
      <c r="DSD41" s="308"/>
      <c r="DSE41" s="308"/>
      <c r="DSF41" s="308"/>
      <c r="DSG41" s="308"/>
      <c r="DSH41" s="308"/>
      <c r="DSI41" s="308"/>
      <c r="DSJ41" s="308"/>
      <c r="DSK41" s="308"/>
      <c r="DSL41" s="308"/>
      <c r="DSM41" s="308"/>
      <c r="DSN41" s="308"/>
      <c r="DSO41" s="308"/>
      <c r="DSP41" s="308"/>
      <c r="DSQ41" s="308"/>
      <c r="DSR41" s="308"/>
      <c r="DSS41" s="308"/>
      <c r="DST41" s="308"/>
      <c r="DSU41" s="308"/>
      <c r="DSV41" s="308"/>
      <c r="DSW41" s="308"/>
      <c r="DSX41" s="308"/>
      <c r="DSY41" s="308"/>
      <c r="DSZ41" s="308"/>
      <c r="DTA41" s="308"/>
      <c r="DTB41" s="308"/>
      <c r="DTC41" s="308"/>
      <c r="DTD41" s="308"/>
      <c r="DTE41" s="308"/>
      <c r="DTF41" s="308"/>
      <c r="DTG41" s="308"/>
      <c r="DTH41" s="308"/>
      <c r="DTI41" s="308"/>
      <c r="DTJ41" s="308"/>
      <c r="DTK41" s="308"/>
      <c r="DTL41" s="308"/>
      <c r="DTM41" s="308"/>
      <c r="DTN41" s="308"/>
      <c r="DTO41" s="308"/>
      <c r="DTP41" s="308"/>
      <c r="DTQ41" s="308"/>
      <c r="DTR41" s="308"/>
      <c r="DTS41" s="308"/>
      <c r="DTT41" s="308"/>
      <c r="DTU41" s="308"/>
      <c r="DTV41" s="308"/>
      <c r="DTW41" s="308"/>
      <c r="DTX41" s="308"/>
      <c r="DTY41" s="308"/>
      <c r="DTZ41" s="308"/>
      <c r="DUA41" s="308"/>
      <c r="DUB41" s="308"/>
      <c r="DUC41" s="308"/>
      <c r="DUD41" s="308"/>
      <c r="DUE41" s="308"/>
      <c r="DUF41" s="308"/>
      <c r="DUG41" s="308"/>
      <c r="DUH41" s="308"/>
      <c r="DUI41" s="308"/>
      <c r="DUJ41" s="308"/>
      <c r="DUK41" s="308"/>
      <c r="DUL41" s="308"/>
      <c r="DUM41" s="308"/>
      <c r="DUN41" s="308"/>
      <c r="DUO41" s="308"/>
      <c r="DUP41" s="308"/>
      <c r="DUQ41" s="308"/>
      <c r="DUR41" s="308"/>
      <c r="DUS41" s="308"/>
      <c r="DUT41" s="308"/>
      <c r="DUU41" s="308"/>
      <c r="DUV41" s="308"/>
      <c r="DUW41" s="308"/>
      <c r="DUX41" s="308"/>
      <c r="DUY41" s="308"/>
      <c r="DUZ41" s="308"/>
      <c r="DVA41" s="308"/>
      <c r="DVB41" s="308"/>
      <c r="DVC41" s="308"/>
      <c r="DVD41" s="308"/>
      <c r="DVE41" s="308"/>
      <c r="DVF41" s="308"/>
      <c r="DVG41" s="308"/>
      <c r="DVH41" s="308"/>
      <c r="DVI41" s="308"/>
      <c r="DVJ41" s="308"/>
      <c r="DVK41" s="308"/>
      <c r="DVL41" s="308"/>
      <c r="DVM41" s="308"/>
      <c r="DVN41" s="308"/>
      <c r="DVO41" s="308"/>
      <c r="DVP41" s="308"/>
      <c r="DVQ41" s="308"/>
      <c r="DVR41" s="308"/>
      <c r="DVS41" s="308"/>
      <c r="DVT41" s="308"/>
      <c r="DVU41" s="308"/>
      <c r="DVV41" s="308"/>
      <c r="DVW41" s="308"/>
      <c r="DVX41" s="308"/>
      <c r="DVY41" s="308"/>
      <c r="DVZ41" s="308"/>
      <c r="DWA41" s="308"/>
      <c r="DWB41" s="308"/>
      <c r="DWC41" s="308"/>
      <c r="DWD41" s="308"/>
      <c r="DWE41" s="308"/>
      <c r="DWF41" s="308"/>
      <c r="DWG41" s="308"/>
      <c r="DWH41" s="308"/>
      <c r="DWI41" s="308"/>
      <c r="DWJ41" s="308"/>
      <c r="DWK41" s="308"/>
      <c r="DWL41" s="308"/>
      <c r="DWM41" s="308"/>
      <c r="DWN41" s="308"/>
      <c r="DWO41" s="308"/>
      <c r="DWP41" s="308"/>
      <c r="DWQ41" s="308"/>
      <c r="DWR41" s="308"/>
      <c r="DWS41" s="308"/>
      <c r="DWT41" s="308"/>
      <c r="DWU41" s="308"/>
      <c r="DWV41" s="308"/>
      <c r="DWW41" s="308"/>
      <c r="DWX41" s="308"/>
      <c r="DWY41" s="308"/>
      <c r="DWZ41" s="308"/>
      <c r="DXA41" s="308"/>
      <c r="DXB41" s="308"/>
      <c r="DXC41" s="308"/>
      <c r="DXD41" s="308"/>
      <c r="DXE41" s="308"/>
      <c r="DXF41" s="308"/>
      <c r="DXG41" s="308"/>
      <c r="DXH41" s="308"/>
      <c r="DXI41" s="308"/>
      <c r="DXJ41" s="308"/>
      <c r="DXK41" s="308"/>
      <c r="DXL41" s="308"/>
      <c r="DXM41" s="308"/>
      <c r="DXN41" s="308"/>
      <c r="DXO41" s="308"/>
      <c r="DXP41" s="308"/>
      <c r="DXQ41" s="308"/>
      <c r="DXR41" s="308"/>
      <c r="DXS41" s="308"/>
      <c r="DXT41" s="308"/>
      <c r="DXU41" s="308"/>
      <c r="DXV41" s="308"/>
      <c r="DXW41" s="308"/>
      <c r="DXX41" s="308"/>
      <c r="DXY41" s="308"/>
      <c r="DXZ41" s="308"/>
      <c r="DYA41" s="308"/>
      <c r="DYB41" s="308"/>
      <c r="DYC41" s="308"/>
      <c r="DYD41" s="308"/>
      <c r="DYE41" s="308"/>
      <c r="DYF41" s="308"/>
      <c r="DYG41" s="308"/>
      <c r="DYH41" s="308"/>
      <c r="DYI41" s="308"/>
      <c r="DYJ41" s="308"/>
      <c r="DYK41" s="308"/>
      <c r="DYL41" s="308"/>
      <c r="DYM41" s="308"/>
      <c r="DYN41" s="308"/>
      <c r="DYO41" s="308"/>
      <c r="DYP41" s="308"/>
      <c r="DYQ41" s="308"/>
      <c r="DYR41" s="308"/>
      <c r="DYS41" s="308"/>
      <c r="DYT41" s="308"/>
      <c r="DYU41" s="308"/>
      <c r="DYV41" s="308"/>
      <c r="DYW41" s="308"/>
      <c r="DYX41" s="308"/>
      <c r="DYY41" s="308"/>
      <c r="DYZ41" s="308"/>
      <c r="DZA41" s="308"/>
      <c r="DZB41" s="308"/>
      <c r="DZC41" s="308"/>
      <c r="DZD41" s="308"/>
      <c r="DZE41" s="308"/>
      <c r="DZF41" s="308"/>
      <c r="DZG41" s="308"/>
      <c r="DZH41" s="308"/>
      <c r="DZI41" s="308"/>
      <c r="DZJ41" s="308"/>
      <c r="DZK41" s="308"/>
      <c r="DZL41" s="308"/>
      <c r="DZM41" s="308"/>
      <c r="DZN41" s="308"/>
      <c r="DZO41" s="308"/>
      <c r="DZP41" s="308"/>
      <c r="DZQ41" s="308"/>
      <c r="DZR41" s="308"/>
      <c r="DZS41" s="308"/>
      <c r="DZT41" s="308"/>
      <c r="DZU41" s="308"/>
      <c r="DZV41" s="308"/>
      <c r="DZW41" s="308"/>
      <c r="DZX41" s="308"/>
      <c r="DZY41" s="308"/>
      <c r="DZZ41" s="308"/>
      <c r="EAA41" s="308"/>
      <c r="EAB41" s="308"/>
      <c r="EAC41" s="308"/>
      <c r="EAD41" s="308"/>
      <c r="EAE41" s="308"/>
      <c r="EAF41" s="308"/>
      <c r="EAG41" s="308"/>
      <c r="EAH41" s="308"/>
      <c r="EAI41" s="308"/>
      <c r="EAJ41" s="308"/>
      <c r="EAK41" s="308"/>
      <c r="EAL41" s="308"/>
      <c r="EAM41" s="308"/>
      <c r="EAN41" s="308"/>
      <c r="EAO41" s="308"/>
      <c r="EAP41" s="308"/>
      <c r="EAQ41" s="308"/>
      <c r="EAR41" s="308"/>
      <c r="EAS41" s="308"/>
      <c r="EAT41" s="308"/>
      <c r="EAU41" s="308"/>
      <c r="EAV41" s="308"/>
      <c r="EAW41" s="308"/>
      <c r="EAX41" s="308"/>
      <c r="EAY41" s="308"/>
      <c r="EAZ41" s="308"/>
      <c r="EBA41" s="308"/>
      <c r="EBB41" s="308"/>
      <c r="EBC41" s="308"/>
      <c r="EBD41" s="308"/>
      <c r="EBE41" s="308"/>
      <c r="EBF41" s="308"/>
      <c r="EBG41" s="308"/>
      <c r="EBH41" s="308"/>
      <c r="EBI41" s="308"/>
      <c r="EBJ41" s="308"/>
      <c r="EBK41" s="308"/>
      <c r="EBL41" s="308"/>
      <c r="EBM41" s="308"/>
      <c r="EBN41" s="308"/>
      <c r="EBO41" s="308"/>
      <c r="EBP41" s="308"/>
      <c r="EBQ41" s="308"/>
      <c r="EBR41" s="308"/>
      <c r="EBS41" s="308"/>
      <c r="EBT41" s="308"/>
      <c r="EBU41" s="308"/>
      <c r="EBV41" s="308"/>
      <c r="EBW41" s="308"/>
      <c r="EBX41" s="308"/>
      <c r="EBY41" s="308"/>
      <c r="EBZ41" s="308"/>
      <c r="ECA41" s="308"/>
      <c r="ECB41" s="308"/>
      <c r="ECC41" s="308"/>
      <c r="ECD41" s="308"/>
      <c r="ECE41" s="308"/>
      <c r="ECF41" s="308"/>
      <c r="ECG41" s="308"/>
      <c r="ECH41" s="308"/>
      <c r="ECI41" s="308"/>
      <c r="ECJ41" s="308"/>
      <c r="ECK41" s="308"/>
      <c r="ECL41" s="308"/>
      <c r="ECM41" s="308"/>
      <c r="ECN41" s="308"/>
      <c r="ECO41" s="308"/>
      <c r="ECP41" s="308"/>
      <c r="ECQ41" s="308"/>
      <c r="ECR41" s="308"/>
      <c r="ECS41" s="308"/>
      <c r="ECT41" s="308"/>
      <c r="ECU41" s="308"/>
      <c r="ECV41" s="308"/>
      <c r="ECW41" s="308"/>
      <c r="ECX41" s="308"/>
      <c r="ECY41" s="308"/>
      <c r="ECZ41" s="308"/>
      <c r="EDA41" s="308"/>
      <c r="EDB41" s="308"/>
      <c r="EDC41" s="308"/>
      <c r="EDD41" s="308"/>
      <c r="EDE41" s="308"/>
      <c r="EDF41" s="308"/>
      <c r="EDG41" s="308"/>
      <c r="EDH41" s="308"/>
      <c r="EDI41" s="308"/>
      <c r="EDJ41" s="308"/>
      <c r="EDK41" s="308"/>
      <c r="EDL41" s="308"/>
      <c r="EDM41" s="308"/>
      <c r="EDN41" s="308"/>
      <c r="EDO41" s="308"/>
      <c r="EDP41" s="308"/>
      <c r="EDQ41" s="308"/>
      <c r="EDR41" s="308"/>
      <c r="EDS41" s="308"/>
      <c r="EDT41" s="308"/>
      <c r="EDU41" s="308"/>
      <c r="EDV41" s="308"/>
      <c r="EDW41" s="308"/>
      <c r="EDX41" s="308"/>
      <c r="EDY41" s="308"/>
      <c r="EDZ41" s="308"/>
      <c r="EEA41" s="308"/>
      <c r="EEB41" s="308"/>
      <c r="EEC41" s="308"/>
      <c r="EED41" s="308"/>
      <c r="EEE41" s="308"/>
      <c r="EEF41" s="308"/>
      <c r="EEG41" s="308"/>
      <c r="EEH41" s="308"/>
      <c r="EEI41" s="308"/>
      <c r="EEJ41" s="308"/>
      <c r="EEK41" s="308"/>
      <c r="EEL41" s="308"/>
      <c r="EEM41" s="308"/>
      <c r="EEN41" s="308"/>
      <c r="EEO41" s="308"/>
      <c r="EEP41" s="308"/>
      <c r="EEQ41" s="308"/>
      <c r="EER41" s="308"/>
      <c r="EES41" s="308"/>
      <c r="EET41" s="308"/>
      <c r="EEU41" s="308"/>
      <c r="EEV41" s="308"/>
      <c r="EEW41" s="308"/>
      <c r="EEX41" s="308"/>
      <c r="EEY41" s="308"/>
      <c r="EEZ41" s="308"/>
      <c r="EFA41" s="308"/>
      <c r="EFB41" s="308"/>
      <c r="EFC41" s="308"/>
      <c r="EFD41" s="308"/>
      <c r="EFE41" s="308"/>
      <c r="EFF41" s="308"/>
      <c r="EFG41" s="308"/>
      <c r="EFH41" s="308"/>
      <c r="EFI41" s="308"/>
      <c r="EFJ41" s="308"/>
      <c r="EFK41" s="308"/>
      <c r="EFL41" s="308"/>
      <c r="EFM41" s="308"/>
      <c r="EFN41" s="308"/>
      <c r="EFO41" s="308"/>
      <c r="EFP41" s="308"/>
      <c r="EFQ41" s="308"/>
      <c r="EFR41" s="308"/>
      <c r="EFS41" s="308"/>
      <c r="EFT41" s="308"/>
      <c r="EFU41" s="308"/>
      <c r="EFV41" s="308"/>
      <c r="EFW41" s="308"/>
      <c r="EFX41" s="308"/>
      <c r="EFY41" s="308"/>
      <c r="EFZ41" s="308"/>
      <c r="EGA41" s="308"/>
      <c r="EGB41" s="308"/>
      <c r="EGC41" s="308"/>
      <c r="EGD41" s="308"/>
      <c r="EGE41" s="308"/>
      <c r="EGF41" s="308"/>
      <c r="EGG41" s="308"/>
      <c r="EGH41" s="308"/>
      <c r="EGI41" s="308"/>
      <c r="EGJ41" s="308"/>
      <c r="EGK41" s="308"/>
      <c r="EGL41" s="308"/>
      <c r="EGM41" s="308"/>
      <c r="EGN41" s="308"/>
      <c r="EGO41" s="308"/>
      <c r="EGP41" s="308"/>
      <c r="EGQ41" s="308"/>
      <c r="EGR41" s="308"/>
      <c r="EGS41" s="308"/>
      <c r="EGT41" s="308"/>
      <c r="EGU41" s="308"/>
      <c r="EGV41" s="308"/>
      <c r="EGW41" s="308"/>
      <c r="EGX41" s="308"/>
      <c r="EGY41" s="308"/>
      <c r="EGZ41" s="308"/>
      <c r="EHA41" s="308"/>
      <c r="EHB41" s="308"/>
      <c r="EHC41" s="308"/>
      <c r="EHD41" s="308"/>
      <c r="EHE41" s="308"/>
      <c r="EHF41" s="308"/>
      <c r="EHG41" s="308"/>
      <c r="EHH41" s="308"/>
      <c r="EHI41" s="308"/>
      <c r="EHJ41" s="308"/>
      <c r="EHK41" s="308"/>
      <c r="EHL41" s="308"/>
      <c r="EHM41" s="308"/>
      <c r="EHN41" s="308"/>
      <c r="EHO41" s="308"/>
      <c r="EHP41" s="308"/>
      <c r="EHQ41" s="308"/>
      <c r="EHR41" s="308"/>
      <c r="EHS41" s="308"/>
      <c r="EHT41" s="308"/>
      <c r="EHU41" s="308"/>
      <c r="EHV41" s="308"/>
      <c r="EHW41" s="308"/>
      <c r="EHX41" s="308"/>
      <c r="EHY41" s="308"/>
      <c r="EHZ41" s="308"/>
      <c r="EIA41" s="308"/>
      <c r="EIB41" s="308"/>
      <c r="EIC41" s="308"/>
      <c r="EID41" s="308"/>
      <c r="EIE41" s="308"/>
      <c r="EIF41" s="308"/>
      <c r="EIG41" s="308"/>
      <c r="EIH41" s="308"/>
      <c r="EII41" s="308"/>
      <c r="EIJ41" s="308"/>
      <c r="EIK41" s="308"/>
      <c r="EIL41" s="308"/>
      <c r="EIM41" s="308"/>
      <c r="EIN41" s="308"/>
      <c r="EIO41" s="308"/>
      <c r="EIP41" s="308"/>
      <c r="EIQ41" s="308"/>
      <c r="EIR41" s="308"/>
      <c r="EIS41" s="308"/>
      <c r="EIT41" s="308"/>
      <c r="EIU41" s="308"/>
      <c r="EIV41" s="308"/>
      <c r="EIW41" s="308"/>
      <c r="EIX41" s="308"/>
      <c r="EIY41" s="308"/>
      <c r="EIZ41" s="308"/>
      <c r="EJA41" s="308"/>
      <c r="EJB41" s="308"/>
      <c r="EJC41" s="308"/>
      <c r="EJD41" s="308"/>
      <c r="EJE41" s="308"/>
      <c r="EJF41" s="308"/>
      <c r="EJG41" s="308"/>
      <c r="EJH41" s="308"/>
      <c r="EJI41" s="308"/>
      <c r="EJJ41" s="308"/>
      <c r="EJK41" s="308"/>
      <c r="EJL41" s="308"/>
      <c r="EJM41" s="308"/>
      <c r="EJN41" s="308"/>
      <c r="EJO41" s="308"/>
      <c r="EJP41" s="308"/>
      <c r="EJQ41" s="308"/>
      <c r="EJR41" s="308"/>
      <c r="EJS41" s="308"/>
      <c r="EJT41" s="308"/>
      <c r="EJU41" s="308"/>
      <c r="EJV41" s="308"/>
      <c r="EJW41" s="308"/>
      <c r="EJX41" s="308"/>
      <c r="EJY41" s="308"/>
      <c r="EJZ41" s="308"/>
      <c r="EKA41" s="308"/>
      <c r="EKB41" s="308"/>
      <c r="EKC41" s="308"/>
      <c r="EKD41" s="308"/>
      <c r="EKE41" s="308"/>
      <c r="EKF41" s="308"/>
      <c r="EKG41" s="308"/>
      <c r="EKH41" s="308"/>
      <c r="EKI41" s="308"/>
      <c r="EKJ41" s="308"/>
      <c r="EKK41" s="308"/>
      <c r="EKL41" s="308"/>
      <c r="EKM41" s="308"/>
      <c r="EKN41" s="308"/>
      <c r="EKO41" s="308"/>
      <c r="EKP41" s="308"/>
      <c r="EKQ41" s="308"/>
      <c r="EKR41" s="308"/>
      <c r="EKS41" s="308"/>
      <c r="EKT41" s="308"/>
      <c r="EKU41" s="308"/>
      <c r="EKV41" s="308"/>
      <c r="EKW41" s="308"/>
      <c r="EKX41" s="308"/>
      <c r="EKY41" s="308"/>
      <c r="EKZ41" s="308"/>
      <c r="ELA41" s="308"/>
      <c r="ELB41" s="308"/>
      <c r="ELC41" s="308"/>
      <c r="ELD41" s="308"/>
      <c r="ELE41" s="308"/>
      <c r="ELF41" s="308"/>
      <c r="ELG41" s="308"/>
      <c r="ELH41" s="308"/>
      <c r="ELI41" s="308"/>
      <c r="ELJ41" s="308"/>
      <c r="ELK41" s="308"/>
      <c r="ELL41" s="308"/>
      <c r="ELM41" s="308"/>
      <c r="ELN41" s="308"/>
      <c r="ELO41" s="308"/>
      <c r="ELP41" s="308"/>
      <c r="ELQ41" s="308"/>
      <c r="ELR41" s="308"/>
      <c r="ELS41" s="308"/>
      <c r="ELT41" s="308"/>
      <c r="ELU41" s="308"/>
      <c r="ELV41" s="308"/>
      <c r="ELW41" s="308"/>
      <c r="ELX41" s="308"/>
      <c r="ELY41" s="308"/>
      <c r="ELZ41" s="308"/>
      <c r="EMA41" s="308"/>
      <c r="EMB41" s="308"/>
      <c r="EMC41" s="308"/>
      <c r="EMD41" s="308"/>
      <c r="EME41" s="308"/>
      <c r="EMF41" s="308"/>
      <c r="EMG41" s="308"/>
      <c r="EMH41" s="308"/>
      <c r="EMI41" s="308"/>
      <c r="EMJ41" s="308"/>
      <c r="EMK41" s="308"/>
      <c r="EML41" s="308"/>
      <c r="EMM41" s="308"/>
      <c r="EMN41" s="308"/>
      <c r="EMO41" s="308"/>
      <c r="EMP41" s="308"/>
      <c r="EMQ41" s="308"/>
      <c r="EMR41" s="308"/>
      <c r="EMS41" s="308"/>
      <c r="EMT41" s="308"/>
      <c r="EMU41" s="308"/>
      <c r="EMV41" s="308"/>
      <c r="EMW41" s="308"/>
      <c r="EMX41" s="308"/>
      <c r="EMY41" s="308"/>
      <c r="EMZ41" s="308"/>
      <c r="ENA41" s="308"/>
      <c r="ENB41" s="308"/>
      <c r="ENC41" s="308"/>
      <c r="END41" s="308"/>
      <c r="ENE41" s="308"/>
      <c r="ENF41" s="308"/>
      <c r="ENG41" s="308"/>
      <c r="ENH41" s="308"/>
      <c r="ENI41" s="308"/>
      <c r="ENJ41" s="308"/>
      <c r="ENK41" s="308"/>
      <c r="ENL41" s="308"/>
      <c r="ENM41" s="308"/>
      <c r="ENN41" s="308"/>
      <c r="ENO41" s="308"/>
      <c r="ENP41" s="308"/>
      <c r="ENQ41" s="308"/>
      <c r="ENR41" s="308"/>
      <c r="ENS41" s="308"/>
      <c r="ENT41" s="308"/>
      <c r="ENU41" s="308"/>
      <c r="ENV41" s="308"/>
      <c r="ENW41" s="308"/>
      <c r="ENX41" s="308"/>
      <c r="ENY41" s="308"/>
      <c r="ENZ41" s="308"/>
      <c r="EOA41" s="308"/>
      <c r="EOB41" s="308"/>
      <c r="EOC41" s="308"/>
      <c r="EOD41" s="308"/>
      <c r="EOE41" s="308"/>
      <c r="EOF41" s="308"/>
      <c r="EOG41" s="308"/>
      <c r="EOH41" s="308"/>
      <c r="EOI41" s="308"/>
      <c r="EOJ41" s="308"/>
      <c r="EOK41" s="308"/>
      <c r="EOL41" s="308"/>
      <c r="EOM41" s="308"/>
      <c r="EON41" s="308"/>
      <c r="EOO41" s="308"/>
      <c r="EOP41" s="308"/>
      <c r="EOQ41" s="308"/>
      <c r="EOR41" s="308"/>
      <c r="EOS41" s="308"/>
      <c r="EOT41" s="308"/>
      <c r="EOU41" s="308"/>
      <c r="EOV41" s="308"/>
      <c r="EOW41" s="308"/>
      <c r="EOX41" s="308"/>
      <c r="EOY41" s="308"/>
      <c r="EOZ41" s="308"/>
      <c r="EPA41" s="308"/>
      <c r="EPB41" s="308"/>
      <c r="EPC41" s="308"/>
      <c r="EPD41" s="308"/>
      <c r="EPE41" s="308"/>
      <c r="EPF41" s="308"/>
      <c r="EPG41" s="308"/>
      <c r="EPH41" s="308"/>
      <c r="EPI41" s="308"/>
      <c r="EPJ41" s="308"/>
      <c r="EPK41" s="308"/>
      <c r="EPL41" s="308"/>
      <c r="EPM41" s="308"/>
      <c r="EPN41" s="308"/>
      <c r="EPO41" s="308"/>
      <c r="EPP41" s="308"/>
      <c r="EPQ41" s="308"/>
      <c r="EPR41" s="308"/>
      <c r="EPS41" s="308"/>
      <c r="EPT41" s="308"/>
      <c r="EPU41" s="308"/>
      <c r="EPV41" s="308"/>
      <c r="EPW41" s="308"/>
      <c r="EPX41" s="308"/>
      <c r="EPY41" s="308"/>
      <c r="EPZ41" s="308"/>
      <c r="EQA41" s="308"/>
      <c r="EQB41" s="308"/>
      <c r="EQC41" s="308"/>
      <c r="EQD41" s="308"/>
      <c r="EQE41" s="308"/>
      <c r="EQF41" s="308"/>
      <c r="EQG41" s="308"/>
      <c r="EQH41" s="308"/>
      <c r="EQI41" s="308"/>
      <c r="EQJ41" s="308"/>
      <c r="EQK41" s="308"/>
      <c r="EQL41" s="308"/>
      <c r="EQM41" s="308"/>
      <c r="EQN41" s="308"/>
      <c r="EQO41" s="308"/>
      <c r="EQP41" s="308"/>
      <c r="EQQ41" s="308"/>
      <c r="EQR41" s="308"/>
      <c r="EQS41" s="308"/>
      <c r="EQT41" s="308"/>
      <c r="EQU41" s="308"/>
      <c r="EQV41" s="308"/>
      <c r="EQW41" s="308"/>
      <c r="EQX41" s="308"/>
      <c r="EQY41" s="308"/>
      <c r="EQZ41" s="308"/>
      <c r="ERA41" s="308"/>
      <c r="ERB41" s="308"/>
      <c r="ERC41" s="308"/>
      <c r="ERD41" s="308"/>
      <c r="ERE41" s="308"/>
      <c r="ERF41" s="308"/>
      <c r="ERG41" s="308"/>
      <c r="ERH41" s="308"/>
      <c r="ERI41" s="308"/>
      <c r="ERJ41" s="308"/>
      <c r="ERK41" s="308"/>
      <c r="ERL41" s="308"/>
      <c r="ERM41" s="308"/>
      <c r="ERN41" s="308"/>
      <c r="ERO41" s="308"/>
      <c r="ERP41" s="308"/>
      <c r="ERQ41" s="308"/>
      <c r="ERR41" s="308"/>
      <c r="ERS41" s="308"/>
      <c r="ERT41" s="308"/>
      <c r="ERU41" s="308"/>
      <c r="ERV41" s="308"/>
      <c r="ERW41" s="308"/>
      <c r="ERX41" s="308"/>
      <c r="ERY41" s="308"/>
      <c r="ERZ41" s="308"/>
      <c r="ESA41" s="308"/>
      <c r="ESB41" s="308"/>
      <c r="ESC41" s="308"/>
      <c r="ESD41" s="308"/>
      <c r="ESE41" s="308"/>
      <c r="ESF41" s="308"/>
      <c r="ESG41" s="308"/>
      <c r="ESH41" s="308"/>
      <c r="ESI41" s="308"/>
      <c r="ESJ41" s="308"/>
      <c r="ESK41" s="308"/>
      <c r="ESL41" s="308"/>
      <c r="ESM41" s="308"/>
      <c r="ESN41" s="308"/>
      <c r="ESO41" s="308"/>
      <c r="ESP41" s="308"/>
      <c r="ESQ41" s="308"/>
      <c r="ESR41" s="308"/>
      <c r="ESS41" s="308"/>
      <c r="EST41" s="308"/>
      <c r="ESU41" s="308"/>
      <c r="ESV41" s="308"/>
      <c r="ESW41" s="308"/>
      <c r="ESX41" s="308"/>
      <c r="ESY41" s="308"/>
      <c r="ESZ41" s="308"/>
      <c r="ETA41" s="308"/>
      <c r="ETB41" s="308"/>
      <c r="ETC41" s="308"/>
      <c r="ETD41" s="308"/>
      <c r="ETE41" s="308"/>
      <c r="ETF41" s="308"/>
      <c r="ETG41" s="308"/>
      <c r="ETH41" s="308"/>
      <c r="ETI41" s="308"/>
      <c r="ETJ41" s="308"/>
      <c r="ETK41" s="308"/>
      <c r="ETL41" s="308"/>
      <c r="ETM41" s="308"/>
      <c r="ETN41" s="308"/>
      <c r="ETO41" s="308"/>
      <c r="ETP41" s="308"/>
      <c r="ETQ41" s="308"/>
      <c r="ETR41" s="308"/>
      <c r="ETS41" s="308"/>
      <c r="ETT41" s="308"/>
      <c r="ETU41" s="308"/>
      <c r="ETV41" s="308"/>
      <c r="ETW41" s="308"/>
      <c r="ETX41" s="308"/>
      <c r="ETY41" s="308"/>
      <c r="ETZ41" s="308"/>
      <c r="EUA41" s="308"/>
      <c r="EUB41" s="308"/>
      <c r="EUC41" s="308"/>
      <c r="EUD41" s="308"/>
      <c r="EUE41" s="308"/>
      <c r="EUF41" s="308"/>
      <c r="EUG41" s="308"/>
      <c r="EUH41" s="308"/>
      <c r="EUI41" s="308"/>
      <c r="EUJ41" s="308"/>
      <c r="EUK41" s="308"/>
      <c r="EUL41" s="308"/>
      <c r="EUM41" s="308"/>
      <c r="EUN41" s="308"/>
      <c r="EUO41" s="308"/>
      <c r="EUP41" s="308"/>
      <c r="EUQ41" s="308"/>
      <c r="EUR41" s="308"/>
      <c r="EUS41" s="308"/>
      <c r="EUT41" s="308"/>
      <c r="EUU41" s="308"/>
      <c r="EUV41" s="308"/>
      <c r="EUW41" s="308"/>
      <c r="EUX41" s="308"/>
      <c r="EUY41" s="308"/>
      <c r="EUZ41" s="308"/>
      <c r="EVA41" s="308"/>
      <c r="EVB41" s="308"/>
      <c r="EVC41" s="308"/>
      <c r="EVD41" s="308"/>
      <c r="EVE41" s="308"/>
      <c r="EVF41" s="308"/>
      <c r="EVG41" s="308"/>
      <c r="EVH41" s="308"/>
      <c r="EVI41" s="308"/>
      <c r="EVJ41" s="308"/>
      <c r="EVK41" s="308"/>
      <c r="EVL41" s="308"/>
      <c r="EVM41" s="308"/>
      <c r="EVN41" s="308"/>
      <c r="EVO41" s="308"/>
      <c r="EVP41" s="308"/>
      <c r="EVQ41" s="308"/>
      <c r="EVR41" s="308"/>
      <c r="EVS41" s="308"/>
      <c r="EVT41" s="308"/>
      <c r="EVU41" s="308"/>
      <c r="EVV41" s="308"/>
      <c r="EVW41" s="308"/>
      <c r="EVX41" s="308"/>
      <c r="EVY41" s="308"/>
      <c r="EVZ41" s="308"/>
      <c r="EWA41" s="308"/>
      <c r="EWB41" s="308"/>
      <c r="EWC41" s="308"/>
      <c r="EWD41" s="308"/>
      <c r="EWE41" s="308"/>
      <c r="EWF41" s="308"/>
      <c r="EWG41" s="308"/>
      <c r="EWH41" s="308"/>
      <c r="EWI41" s="308"/>
      <c r="EWJ41" s="308"/>
      <c r="EWK41" s="308"/>
      <c r="EWL41" s="308"/>
      <c r="EWM41" s="308"/>
      <c r="EWN41" s="308"/>
      <c r="EWO41" s="308"/>
      <c r="EWP41" s="308"/>
      <c r="EWQ41" s="308"/>
      <c r="EWR41" s="308"/>
      <c r="EWS41" s="308"/>
      <c r="EWT41" s="308"/>
      <c r="EWU41" s="308"/>
      <c r="EWV41" s="308"/>
      <c r="EWW41" s="308"/>
      <c r="EWX41" s="308"/>
      <c r="EWY41" s="308"/>
      <c r="EWZ41" s="308"/>
      <c r="EXA41" s="308"/>
      <c r="EXB41" s="308"/>
      <c r="EXC41" s="308"/>
      <c r="EXD41" s="308"/>
      <c r="EXE41" s="308"/>
      <c r="EXF41" s="308"/>
      <c r="EXG41" s="308"/>
      <c r="EXH41" s="308"/>
      <c r="EXI41" s="308"/>
      <c r="EXJ41" s="308"/>
      <c r="EXK41" s="308"/>
      <c r="EXL41" s="308"/>
      <c r="EXM41" s="308"/>
      <c r="EXN41" s="308"/>
      <c r="EXO41" s="308"/>
      <c r="EXP41" s="308"/>
      <c r="EXQ41" s="308"/>
      <c r="EXR41" s="308"/>
      <c r="EXS41" s="308"/>
      <c r="EXT41" s="308"/>
      <c r="EXU41" s="308"/>
      <c r="EXV41" s="308"/>
      <c r="EXW41" s="308"/>
      <c r="EXX41" s="308"/>
      <c r="EXY41" s="308"/>
      <c r="EXZ41" s="308"/>
      <c r="EYA41" s="308"/>
      <c r="EYB41" s="308"/>
      <c r="EYC41" s="308"/>
      <c r="EYD41" s="308"/>
      <c r="EYE41" s="308"/>
      <c r="EYF41" s="308"/>
      <c r="EYG41" s="308"/>
      <c r="EYH41" s="308"/>
      <c r="EYI41" s="308"/>
      <c r="EYJ41" s="308"/>
      <c r="EYK41" s="308"/>
      <c r="EYL41" s="308"/>
      <c r="EYM41" s="308"/>
      <c r="EYN41" s="308"/>
      <c r="EYO41" s="308"/>
      <c r="EYP41" s="308"/>
      <c r="EYQ41" s="308"/>
      <c r="EYR41" s="308"/>
      <c r="EYS41" s="308"/>
      <c r="EYT41" s="308"/>
      <c r="EYU41" s="308"/>
      <c r="EYV41" s="308"/>
      <c r="EYW41" s="308"/>
      <c r="EYX41" s="308"/>
      <c r="EYY41" s="308"/>
      <c r="EYZ41" s="308"/>
      <c r="EZA41" s="308"/>
      <c r="EZB41" s="308"/>
      <c r="EZC41" s="308"/>
      <c r="EZD41" s="308"/>
      <c r="EZE41" s="308"/>
      <c r="EZF41" s="308"/>
      <c r="EZG41" s="308"/>
      <c r="EZH41" s="308"/>
      <c r="EZI41" s="308"/>
      <c r="EZJ41" s="308"/>
      <c r="EZK41" s="308"/>
      <c r="EZL41" s="308"/>
      <c r="EZM41" s="308"/>
      <c r="EZN41" s="308"/>
      <c r="EZO41" s="308"/>
      <c r="EZP41" s="308"/>
      <c r="EZQ41" s="308"/>
      <c r="EZR41" s="308"/>
      <c r="EZS41" s="308"/>
      <c r="EZT41" s="308"/>
      <c r="EZU41" s="308"/>
      <c r="EZV41" s="308"/>
      <c r="EZW41" s="308"/>
      <c r="EZX41" s="308"/>
      <c r="EZY41" s="308"/>
      <c r="EZZ41" s="308"/>
      <c r="FAA41" s="308"/>
      <c r="FAB41" s="308"/>
      <c r="FAC41" s="308"/>
      <c r="FAD41" s="308"/>
      <c r="FAE41" s="308"/>
      <c r="FAF41" s="308"/>
      <c r="FAG41" s="308"/>
      <c r="FAH41" s="308"/>
      <c r="FAI41" s="308"/>
      <c r="FAJ41" s="308"/>
      <c r="FAK41" s="308"/>
      <c r="FAL41" s="308"/>
      <c r="FAM41" s="308"/>
      <c r="FAN41" s="308"/>
      <c r="FAO41" s="308"/>
      <c r="FAP41" s="308"/>
      <c r="FAQ41" s="308"/>
      <c r="FAR41" s="308"/>
      <c r="FAS41" s="308"/>
      <c r="FAT41" s="308"/>
      <c r="FAU41" s="308"/>
      <c r="FAV41" s="308"/>
      <c r="FAW41" s="308"/>
      <c r="FAX41" s="308"/>
      <c r="FAY41" s="308"/>
      <c r="FAZ41" s="308"/>
      <c r="FBA41" s="308"/>
      <c r="FBB41" s="308"/>
      <c r="FBC41" s="308"/>
      <c r="FBD41" s="308"/>
      <c r="FBE41" s="308"/>
      <c r="FBF41" s="308"/>
      <c r="FBG41" s="308"/>
      <c r="FBH41" s="308"/>
      <c r="FBI41" s="308"/>
      <c r="FBJ41" s="308"/>
      <c r="FBK41" s="308"/>
      <c r="FBL41" s="308"/>
      <c r="FBM41" s="308"/>
      <c r="FBN41" s="308"/>
      <c r="FBO41" s="308"/>
      <c r="FBP41" s="308"/>
      <c r="FBQ41" s="308"/>
      <c r="FBR41" s="308"/>
      <c r="FBS41" s="308"/>
      <c r="FBT41" s="308"/>
      <c r="FBU41" s="308"/>
      <c r="FBV41" s="308"/>
      <c r="FBW41" s="308"/>
      <c r="FBX41" s="308"/>
      <c r="FBY41" s="308"/>
      <c r="FBZ41" s="308"/>
      <c r="FCA41" s="308"/>
      <c r="FCB41" s="308"/>
      <c r="FCC41" s="308"/>
      <c r="FCD41" s="308"/>
      <c r="FCE41" s="308"/>
      <c r="FCF41" s="308"/>
      <c r="FCG41" s="308"/>
      <c r="FCH41" s="308"/>
      <c r="FCI41" s="308"/>
      <c r="FCJ41" s="308"/>
      <c r="FCK41" s="308"/>
      <c r="FCL41" s="308"/>
      <c r="FCM41" s="308"/>
      <c r="FCN41" s="308"/>
      <c r="FCO41" s="308"/>
      <c r="FCP41" s="308"/>
      <c r="FCQ41" s="308"/>
      <c r="FCR41" s="308"/>
      <c r="FCS41" s="308"/>
      <c r="FCT41" s="308"/>
      <c r="FCU41" s="308"/>
      <c r="FCV41" s="308"/>
      <c r="FCW41" s="308"/>
      <c r="FCX41" s="308"/>
      <c r="FCY41" s="308"/>
      <c r="FCZ41" s="308"/>
      <c r="FDA41" s="308"/>
      <c r="FDB41" s="308"/>
      <c r="FDC41" s="308"/>
      <c r="FDD41" s="308"/>
      <c r="FDE41" s="308"/>
      <c r="FDF41" s="308"/>
      <c r="FDG41" s="308"/>
      <c r="FDH41" s="308"/>
      <c r="FDI41" s="308"/>
      <c r="FDJ41" s="308"/>
      <c r="FDK41" s="308"/>
      <c r="FDL41" s="308"/>
      <c r="FDM41" s="308"/>
      <c r="FDN41" s="308"/>
      <c r="FDO41" s="308"/>
      <c r="FDP41" s="308"/>
      <c r="FDQ41" s="308"/>
      <c r="FDR41" s="308"/>
      <c r="FDS41" s="308"/>
      <c r="FDT41" s="308"/>
      <c r="FDU41" s="308"/>
      <c r="FDV41" s="308"/>
      <c r="FDW41" s="308"/>
      <c r="FDX41" s="308"/>
      <c r="FDY41" s="308"/>
      <c r="FDZ41" s="308"/>
      <c r="FEA41" s="308"/>
      <c r="FEB41" s="308"/>
      <c r="FEC41" s="308"/>
      <c r="FED41" s="308"/>
      <c r="FEE41" s="308"/>
      <c r="FEF41" s="308"/>
      <c r="FEG41" s="308"/>
      <c r="FEH41" s="308"/>
      <c r="FEI41" s="308"/>
      <c r="FEJ41" s="308"/>
      <c r="FEK41" s="308"/>
      <c r="FEL41" s="308"/>
      <c r="FEM41" s="308"/>
      <c r="FEN41" s="308"/>
      <c r="FEO41" s="308"/>
      <c r="FEP41" s="308"/>
      <c r="FEQ41" s="308"/>
      <c r="FER41" s="308"/>
      <c r="FES41" s="308"/>
      <c r="FET41" s="308"/>
      <c r="FEU41" s="308"/>
      <c r="FEV41" s="308"/>
      <c r="FEW41" s="308"/>
      <c r="FEX41" s="308"/>
      <c r="FEY41" s="308"/>
      <c r="FEZ41" s="308"/>
      <c r="FFA41" s="308"/>
      <c r="FFB41" s="308"/>
      <c r="FFC41" s="308"/>
      <c r="FFD41" s="308"/>
      <c r="FFE41" s="308"/>
      <c r="FFF41" s="308"/>
      <c r="FFG41" s="308"/>
      <c r="FFH41" s="308"/>
      <c r="FFI41" s="308"/>
      <c r="FFJ41" s="308"/>
      <c r="FFK41" s="308"/>
      <c r="FFL41" s="308"/>
      <c r="FFM41" s="308"/>
      <c r="FFN41" s="308"/>
      <c r="FFO41" s="308"/>
      <c r="FFP41" s="308"/>
      <c r="FFQ41" s="308"/>
      <c r="FFR41" s="308"/>
      <c r="FFS41" s="308"/>
      <c r="FFT41" s="308"/>
      <c r="FFU41" s="308"/>
      <c r="FFV41" s="308"/>
      <c r="FFW41" s="308"/>
      <c r="FFX41" s="308"/>
      <c r="FFY41" s="308"/>
      <c r="FFZ41" s="308"/>
      <c r="FGA41" s="308"/>
      <c r="FGB41" s="308"/>
      <c r="FGC41" s="308"/>
      <c r="FGD41" s="308"/>
      <c r="FGE41" s="308"/>
      <c r="FGF41" s="308"/>
      <c r="FGG41" s="308"/>
      <c r="FGH41" s="308"/>
      <c r="FGI41" s="308"/>
      <c r="FGJ41" s="308"/>
      <c r="FGK41" s="308"/>
      <c r="FGL41" s="308"/>
      <c r="FGM41" s="308"/>
      <c r="FGN41" s="308"/>
      <c r="FGO41" s="308"/>
      <c r="FGP41" s="308"/>
      <c r="FGQ41" s="308"/>
      <c r="FGR41" s="308"/>
      <c r="FGS41" s="308"/>
      <c r="FGT41" s="308"/>
      <c r="FGU41" s="308"/>
      <c r="FGV41" s="308"/>
      <c r="FGW41" s="308"/>
      <c r="FGX41" s="308"/>
      <c r="FGY41" s="308"/>
      <c r="FGZ41" s="308"/>
      <c r="FHA41" s="308"/>
      <c r="FHB41" s="308"/>
      <c r="FHC41" s="308"/>
      <c r="FHD41" s="308"/>
      <c r="FHE41" s="308"/>
      <c r="FHF41" s="308"/>
      <c r="FHG41" s="308"/>
      <c r="FHH41" s="308"/>
      <c r="FHI41" s="308"/>
      <c r="FHJ41" s="308"/>
      <c r="FHK41" s="308"/>
      <c r="FHL41" s="308"/>
      <c r="FHM41" s="308"/>
      <c r="FHN41" s="308"/>
      <c r="FHO41" s="308"/>
      <c r="FHP41" s="308"/>
      <c r="FHQ41" s="308"/>
      <c r="FHR41" s="308"/>
      <c r="FHS41" s="308"/>
      <c r="FHT41" s="308"/>
      <c r="FHU41" s="308"/>
      <c r="FHV41" s="308"/>
      <c r="FHW41" s="308"/>
      <c r="FHX41" s="308"/>
      <c r="FHY41" s="308"/>
      <c r="FHZ41" s="308"/>
      <c r="FIA41" s="308"/>
      <c r="FIB41" s="308"/>
      <c r="FIC41" s="308"/>
      <c r="FID41" s="308"/>
      <c r="FIE41" s="308"/>
      <c r="FIF41" s="308"/>
      <c r="FIG41" s="308"/>
      <c r="FIH41" s="308"/>
      <c r="FII41" s="308"/>
      <c r="FIJ41" s="308"/>
      <c r="FIK41" s="308"/>
      <c r="FIL41" s="308"/>
      <c r="FIM41" s="308"/>
      <c r="FIN41" s="308"/>
      <c r="FIO41" s="308"/>
      <c r="FIP41" s="308"/>
      <c r="FIQ41" s="308"/>
      <c r="FIR41" s="308"/>
      <c r="FIS41" s="308"/>
      <c r="FIT41" s="308"/>
      <c r="FIU41" s="308"/>
      <c r="FIV41" s="308"/>
      <c r="FIW41" s="308"/>
      <c r="FIX41" s="308"/>
      <c r="FIY41" s="308"/>
      <c r="FIZ41" s="308"/>
      <c r="FJA41" s="308"/>
      <c r="FJB41" s="308"/>
      <c r="FJC41" s="308"/>
      <c r="FJD41" s="308"/>
      <c r="FJE41" s="308"/>
      <c r="FJF41" s="308"/>
      <c r="FJG41" s="308"/>
      <c r="FJH41" s="308"/>
      <c r="FJI41" s="308"/>
      <c r="FJJ41" s="308"/>
      <c r="FJK41" s="308"/>
      <c r="FJL41" s="308"/>
      <c r="FJM41" s="308"/>
      <c r="FJN41" s="308"/>
      <c r="FJO41" s="308"/>
      <c r="FJP41" s="308"/>
      <c r="FJQ41" s="308"/>
      <c r="FJR41" s="308"/>
      <c r="FJS41" s="308"/>
      <c r="FJT41" s="308"/>
      <c r="FJU41" s="308"/>
      <c r="FJV41" s="308"/>
      <c r="FJW41" s="308"/>
      <c r="FJX41" s="308"/>
      <c r="FJY41" s="308"/>
      <c r="FJZ41" s="308"/>
      <c r="FKA41" s="308"/>
      <c r="FKB41" s="308"/>
      <c r="FKC41" s="308"/>
      <c r="FKD41" s="308"/>
      <c r="FKE41" s="308"/>
      <c r="FKF41" s="308"/>
      <c r="FKG41" s="308"/>
      <c r="FKH41" s="308"/>
      <c r="FKI41" s="308"/>
      <c r="FKJ41" s="308"/>
      <c r="FKK41" s="308"/>
      <c r="FKL41" s="308"/>
      <c r="FKM41" s="308"/>
      <c r="FKN41" s="308"/>
      <c r="FKO41" s="308"/>
      <c r="FKP41" s="308"/>
      <c r="FKQ41" s="308"/>
      <c r="FKR41" s="308"/>
      <c r="FKS41" s="308"/>
      <c r="FKT41" s="308"/>
      <c r="FKU41" s="308"/>
      <c r="FKV41" s="308"/>
      <c r="FKW41" s="308"/>
      <c r="FKX41" s="308"/>
      <c r="FKY41" s="308"/>
      <c r="FKZ41" s="308"/>
      <c r="FLA41" s="308"/>
      <c r="FLB41" s="308"/>
      <c r="FLC41" s="308"/>
      <c r="FLD41" s="308"/>
      <c r="FLE41" s="308"/>
      <c r="FLF41" s="308"/>
      <c r="FLG41" s="308"/>
      <c r="FLH41" s="308"/>
      <c r="FLI41" s="308"/>
      <c r="FLJ41" s="308"/>
      <c r="FLK41" s="308"/>
      <c r="FLL41" s="308"/>
      <c r="FLM41" s="308"/>
      <c r="FLN41" s="308"/>
      <c r="FLO41" s="308"/>
      <c r="FLP41" s="308"/>
      <c r="FLQ41" s="308"/>
      <c r="FLR41" s="308"/>
      <c r="FLS41" s="308"/>
      <c r="FLT41" s="308"/>
      <c r="FLU41" s="308"/>
      <c r="FLV41" s="308"/>
      <c r="FLW41" s="308"/>
      <c r="FLX41" s="308"/>
      <c r="FLY41" s="308"/>
      <c r="FLZ41" s="308"/>
      <c r="FMA41" s="308"/>
      <c r="FMB41" s="308"/>
      <c r="FMC41" s="308"/>
      <c r="FMD41" s="308"/>
      <c r="FME41" s="308"/>
      <c r="FMF41" s="308"/>
      <c r="FMG41" s="308"/>
      <c r="FMH41" s="308"/>
      <c r="FMI41" s="308"/>
      <c r="FMJ41" s="308"/>
      <c r="FMK41" s="308"/>
      <c r="FML41" s="308"/>
      <c r="FMM41" s="308"/>
      <c r="FMN41" s="308"/>
      <c r="FMO41" s="308"/>
      <c r="FMP41" s="308"/>
      <c r="FMQ41" s="308"/>
      <c r="FMR41" s="308"/>
      <c r="FMS41" s="308"/>
      <c r="FMT41" s="308"/>
      <c r="FMU41" s="308"/>
      <c r="FMV41" s="308"/>
      <c r="FMW41" s="308"/>
      <c r="FMX41" s="308"/>
      <c r="FMY41" s="308"/>
      <c r="FMZ41" s="308"/>
      <c r="FNA41" s="308"/>
      <c r="FNB41" s="308"/>
      <c r="FNC41" s="308"/>
      <c r="FND41" s="308"/>
      <c r="FNE41" s="308"/>
      <c r="FNF41" s="308"/>
      <c r="FNG41" s="308"/>
      <c r="FNH41" s="308"/>
      <c r="FNI41" s="308"/>
      <c r="FNJ41" s="308"/>
      <c r="FNK41" s="308"/>
      <c r="FNL41" s="308"/>
      <c r="FNM41" s="308"/>
      <c r="FNN41" s="308"/>
      <c r="FNO41" s="308"/>
      <c r="FNP41" s="308"/>
      <c r="FNQ41" s="308"/>
      <c r="FNR41" s="308"/>
      <c r="FNS41" s="308"/>
      <c r="FNT41" s="308"/>
      <c r="FNU41" s="308"/>
      <c r="FNV41" s="308"/>
      <c r="FNW41" s="308"/>
      <c r="FNX41" s="308"/>
      <c r="FNY41" s="308"/>
      <c r="FNZ41" s="308"/>
      <c r="FOA41" s="308"/>
      <c r="FOB41" s="308"/>
      <c r="FOC41" s="308"/>
      <c r="FOD41" s="308"/>
      <c r="FOE41" s="308"/>
      <c r="FOF41" s="308"/>
      <c r="FOG41" s="308"/>
      <c r="FOH41" s="308"/>
      <c r="FOI41" s="308"/>
      <c r="FOJ41" s="308"/>
      <c r="FOK41" s="308"/>
      <c r="FOL41" s="308"/>
      <c r="FOM41" s="308"/>
      <c r="FON41" s="308"/>
      <c r="FOO41" s="308"/>
      <c r="FOP41" s="308"/>
      <c r="FOQ41" s="308"/>
      <c r="FOR41" s="308"/>
      <c r="FOS41" s="308"/>
      <c r="FOT41" s="308"/>
      <c r="FOU41" s="308"/>
      <c r="FOV41" s="308"/>
      <c r="FOW41" s="308"/>
      <c r="FOX41" s="308"/>
      <c r="FOY41" s="308"/>
      <c r="FOZ41" s="308"/>
      <c r="FPA41" s="308"/>
      <c r="FPB41" s="308"/>
      <c r="FPC41" s="308"/>
      <c r="FPD41" s="308"/>
      <c r="FPE41" s="308"/>
      <c r="FPF41" s="308"/>
      <c r="FPG41" s="308"/>
      <c r="FPH41" s="308"/>
      <c r="FPI41" s="308"/>
      <c r="FPJ41" s="308"/>
      <c r="FPK41" s="308"/>
      <c r="FPL41" s="308"/>
      <c r="FPM41" s="308"/>
      <c r="FPN41" s="308"/>
      <c r="FPO41" s="308"/>
      <c r="FPP41" s="308"/>
      <c r="FPQ41" s="308"/>
      <c r="FPR41" s="308"/>
      <c r="FPS41" s="308"/>
      <c r="FPT41" s="308"/>
      <c r="FPU41" s="308"/>
      <c r="FPV41" s="308"/>
      <c r="FPW41" s="308"/>
      <c r="FPX41" s="308"/>
      <c r="FPY41" s="308"/>
      <c r="FPZ41" s="308"/>
      <c r="FQA41" s="308"/>
      <c r="FQB41" s="308"/>
      <c r="FQC41" s="308"/>
      <c r="FQD41" s="308"/>
      <c r="FQE41" s="308"/>
      <c r="FQF41" s="308"/>
      <c r="FQG41" s="308"/>
      <c r="FQH41" s="308"/>
      <c r="FQI41" s="308"/>
      <c r="FQJ41" s="308"/>
      <c r="FQK41" s="308"/>
      <c r="FQL41" s="308"/>
      <c r="FQM41" s="308"/>
      <c r="FQN41" s="308"/>
      <c r="FQO41" s="308"/>
      <c r="FQP41" s="308"/>
      <c r="FQQ41" s="308"/>
      <c r="FQR41" s="308"/>
      <c r="FQS41" s="308"/>
      <c r="FQT41" s="308"/>
      <c r="FQU41" s="308"/>
      <c r="FQV41" s="308"/>
      <c r="FQW41" s="308"/>
      <c r="FQX41" s="308"/>
      <c r="FQY41" s="308"/>
      <c r="FQZ41" s="308"/>
      <c r="FRA41" s="308"/>
      <c r="FRB41" s="308"/>
      <c r="FRC41" s="308"/>
      <c r="FRD41" s="308"/>
      <c r="FRE41" s="308"/>
      <c r="FRF41" s="308"/>
      <c r="FRG41" s="308"/>
      <c r="FRH41" s="308"/>
      <c r="FRI41" s="308"/>
      <c r="FRJ41" s="308"/>
      <c r="FRK41" s="308"/>
      <c r="FRL41" s="308"/>
      <c r="FRM41" s="308"/>
      <c r="FRN41" s="308"/>
      <c r="FRO41" s="308"/>
      <c r="FRP41" s="308"/>
      <c r="FRQ41" s="308"/>
      <c r="FRR41" s="308"/>
      <c r="FRS41" s="308"/>
      <c r="FRT41" s="308"/>
      <c r="FRU41" s="308"/>
      <c r="FRV41" s="308"/>
      <c r="FRW41" s="308"/>
      <c r="FRX41" s="308"/>
      <c r="FRY41" s="308"/>
      <c r="FRZ41" s="308"/>
      <c r="FSA41" s="308"/>
      <c r="FSB41" s="308"/>
      <c r="FSC41" s="308"/>
      <c r="FSD41" s="308"/>
      <c r="FSE41" s="308"/>
      <c r="FSF41" s="308"/>
      <c r="FSG41" s="308"/>
      <c r="FSH41" s="308"/>
      <c r="FSI41" s="308"/>
      <c r="FSJ41" s="308"/>
      <c r="FSK41" s="308"/>
      <c r="FSL41" s="308"/>
      <c r="FSM41" s="308"/>
      <c r="FSN41" s="308"/>
      <c r="FSO41" s="308"/>
      <c r="FSP41" s="308"/>
      <c r="FSQ41" s="308"/>
      <c r="FSR41" s="308"/>
      <c r="FSS41" s="308"/>
      <c r="FST41" s="308"/>
      <c r="FSU41" s="308"/>
      <c r="FSV41" s="308"/>
      <c r="FSW41" s="308"/>
      <c r="FSX41" s="308"/>
      <c r="FSY41" s="308"/>
      <c r="FSZ41" s="308"/>
      <c r="FTA41" s="308"/>
      <c r="FTB41" s="308"/>
      <c r="FTC41" s="308"/>
      <c r="FTD41" s="308"/>
      <c r="FTE41" s="308"/>
      <c r="FTF41" s="308"/>
      <c r="FTG41" s="308"/>
      <c r="FTH41" s="308"/>
      <c r="FTI41" s="308"/>
      <c r="FTJ41" s="308"/>
      <c r="FTK41" s="308"/>
      <c r="FTL41" s="308"/>
      <c r="FTM41" s="308"/>
      <c r="FTN41" s="308"/>
      <c r="FTO41" s="308"/>
      <c r="FTP41" s="308"/>
      <c r="FTQ41" s="308"/>
      <c r="FTR41" s="308"/>
      <c r="FTS41" s="308"/>
      <c r="FTT41" s="308"/>
      <c r="FTU41" s="308"/>
      <c r="FTV41" s="308"/>
      <c r="FTW41" s="308"/>
      <c r="FTX41" s="308"/>
      <c r="FTY41" s="308"/>
      <c r="FTZ41" s="308"/>
      <c r="FUA41" s="308"/>
      <c r="FUB41" s="308"/>
      <c r="FUC41" s="308"/>
      <c r="FUD41" s="308"/>
      <c r="FUE41" s="308"/>
      <c r="FUF41" s="308"/>
      <c r="FUG41" s="308"/>
      <c r="FUH41" s="308"/>
      <c r="FUI41" s="308"/>
      <c r="FUJ41" s="308"/>
      <c r="FUK41" s="308"/>
      <c r="FUL41" s="308"/>
      <c r="FUM41" s="308"/>
      <c r="FUN41" s="308"/>
      <c r="FUO41" s="308"/>
      <c r="FUP41" s="308"/>
      <c r="FUQ41" s="308"/>
      <c r="FUR41" s="308"/>
      <c r="FUS41" s="308"/>
      <c r="FUT41" s="308"/>
      <c r="FUU41" s="308"/>
      <c r="FUV41" s="308"/>
      <c r="FUW41" s="308"/>
      <c r="FUX41" s="308"/>
      <c r="FUY41" s="308"/>
      <c r="FUZ41" s="308"/>
      <c r="FVA41" s="308"/>
      <c r="FVB41" s="308"/>
      <c r="FVC41" s="308"/>
      <c r="FVD41" s="308"/>
      <c r="FVE41" s="308"/>
      <c r="FVF41" s="308"/>
      <c r="FVG41" s="308"/>
      <c r="FVH41" s="308"/>
      <c r="FVI41" s="308"/>
      <c r="FVJ41" s="308"/>
      <c r="FVK41" s="308"/>
      <c r="FVL41" s="308"/>
      <c r="FVM41" s="308"/>
      <c r="FVN41" s="308"/>
      <c r="FVO41" s="308"/>
      <c r="FVP41" s="308"/>
      <c r="FVQ41" s="308"/>
      <c r="FVR41" s="308"/>
      <c r="FVS41" s="308"/>
      <c r="FVT41" s="308"/>
      <c r="FVU41" s="308"/>
      <c r="FVV41" s="308"/>
      <c r="FVW41" s="308"/>
      <c r="FVX41" s="308"/>
      <c r="FVY41" s="308"/>
      <c r="FVZ41" s="308"/>
      <c r="FWA41" s="308"/>
      <c r="FWB41" s="308"/>
      <c r="FWC41" s="308"/>
      <c r="FWD41" s="308"/>
      <c r="FWE41" s="308"/>
      <c r="FWF41" s="308"/>
      <c r="FWG41" s="308"/>
      <c r="FWH41" s="308"/>
      <c r="FWI41" s="308"/>
      <c r="FWJ41" s="308"/>
      <c r="FWK41" s="308"/>
      <c r="FWL41" s="308"/>
      <c r="FWM41" s="308"/>
      <c r="FWN41" s="308"/>
      <c r="FWO41" s="308"/>
      <c r="FWP41" s="308"/>
      <c r="FWQ41" s="308"/>
      <c r="FWR41" s="308"/>
      <c r="FWS41" s="308"/>
      <c r="FWT41" s="308"/>
      <c r="FWU41" s="308"/>
      <c r="FWV41" s="308"/>
      <c r="FWW41" s="308"/>
      <c r="FWX41" s="308"/>
      <c r="FWY41" s="308"/>
      <c r="FWZ41" s="308"/>
      <c r="FXA41" s="308"/>
      <c r="FXB41" s="308"/>
      <c r="FXC41" s="308"/>
      <c r="FXD41" s="308"/>
      <c r="FXE41" s="308"/>
      <c r="FXF41" s="308"/>
      <c r="FXG41" s="308"/>
      <c r="FXH41" s="308"/>
      <c r="FXI41" s="308"/>
      <c r="FXJ41" s="308"/>
      <c r="FXK41" s="308"/>
      <c r="FXL41" s="308"/>
      <c r="FXM41" s="308"/>
      <c r="FXN41" s="308"/>
      <c r="FXO41" s="308"/>
      <c r="FXP41" s="308"/>
      <c r="FXQ41" s="308"/>
      <c r="FXR41" s="308"/>
      <c r="FXS41" s="308"/>
      <c r="FXT41" s="308"/>
      <c r="FXU41" s="308"/>
      <c r="FXV41" s="308"/>
      <c r="FXW41" s="308"/>
      <c r="FXX41" s="308"/>
      <c r="FXY41" s="308"/>
      <c r="FXZ41" s="308"/>
      <c r="FYA41" s="308"/>
      <c r="FYB41" s="308"/>
      <c r="FYC41" s="308"/>
      <c r="FYD41" s="308"/>
      <c r="FYE41" s="308"/>
      <c r="FYF41" s="308"/>
      <c r="FYG41" s="308"/>
      <c r="FYH41" s="308"/>
      <c r="FYI41" s="308"/>
      <c r="FYJ41" s="308"/>
      <c r="FYK41" s="308"/>
      <c r="FYL41" s="308"/>
      <c r="FYM41" s="308"/>
      <c r="FYN41" s="308"/>
      <c r="FYO41" s="308"/>
      <c r="FYP41" s="308"/>
      <c r="FYQ41" s="308"/>
      <c r="FYR41" s="308"/>
      <c r="FYS41" s="308"/>
      <c r="FYT41" s="308"/>
      <c r="FYU41" s="308"/>
      <c r="FYV41" s="308"/>
      <c r="FYW41" s="308"/>
      <c r="FYX41" s="308"/>
      <c r="FYY41" s="308"/>
      <c r="FYZ41" s="308"/>
      <c r="FZA41" s="308"/>
      <c r="FZB41" s="308"/>
      <c r="FZC41" s="308"/>
      <c r="FZD41" s="308"/>
      <c r="FZE41" s="308"/>
      <c r="FZF41" s="308"/>
      <c r="FZG41" s="308"/>
      <c r="FZH41" s="308"/>
      <c r="FZI41" s="308"/>
      <c r="FZJ41" s="308"/>
      <c r="FZK41" s="308"/>
      <c r="FZL41" s="308"/>
      <c r="FZM41" s="308"/>
      <c r="FZN41" s="308"/>
      <c r="FZO41" s="308"/>
      <c r="FZP41" s="308"/>
      <c r="FZQ41" s="308"/>
      <c r="FZR41" s="308"/>
      <c r="FZS41" s="308"/>
      <c r="FZT41" s="308"/>
      <c r="FZU41" s="308"/>
      <c r="FZV41" s="308"/>
      <c r="FZW41" s="308"/>
      <c r="FZX41" s="308"/>
      <c r="FZY41" s="308"/>
      <c r="FZZ41" s="308"/>
      <c r="GAA41" s="308"/>
      <c r="GAB41" s="308"/>
      <c r="GAC41" s="308"/>
      <c r="GAD41" s="308"/>
      <c r="GAE41" s="308"/>
      <c r="GAF41" s="308"/>
      <c r="GAG41" s="308"/>
      <c r="GAH41" s="308"/>
      <c r="GAI41" s="308"/>
      <c r="GAJ41" s="308"/>
      <c r="GAK41" s="308"/>
      <c r="GAL41" s="308"/>
      <c r="GAM41" s="308"/>
      <c r="GAN41" s="308"/>
      <c r="GAO41" s="308"/>
      <c r="GAP41" s="308"/>
      <c r="GAQ41" s="308"/>
      <c r="GAR41" s="308"/>
      <c r="GAS41" s="308"/>
      <c r="GAT41" s="308"/>
      <c r="GAU41" s="308"/>
      <c r="GAV41" s="308"/>
      <c r="GAW41" s="308"/>
      <c r="GAX41" s="308"/>
      <c r="GAY41" s="308"/>
      <c r="GAZ41" s="308"/>
      <c r="GBA41" s="308"/>
      <c r="GBB41" s="308"/>
      <c r="GBC41" s="308"/>
      <c r="GBD41" s="308"/>
      <c r="GBE41" s="308"/>
      <c r="GBF41" s="308"/>
      <c r="GBG41" s="308"/>
      <c r="GBH41" s="308"/>
      <c r="GBI41" s="308"/>
      <c r="GBJ41" s="308"/>
      <c r="GBK41" s="308"/>
      <c r="GBL41" s="308"/>
      <c r="GBM41" s="308"/>
      <c r="GBN41" s="308"/>
      <c r="GBO41" s="308"/>
      <c r="GBP41" s="308"/>
      <c r="GBQ41" s="308"/>
      <c r="GBR41" s="308"/>
      <c r="GBS41" s="308"/>
      <c r="GBT41" s="308"/>
      <c r="GBU41" s="308"/>
      <c r="GBV41" s="308"/>
      <c r="GBW41" s="308"/>
      <c r="GBX41" s="308"/>
      <c r="GBY41" s="308"/>
      <c r="GBZ41" s="308"/>
      <c r="GCA41" s="308"/>
      <c r="GCB41" s="308"/>
      <c r="GCC41" s="308"/>
      <c r="GCD41" s="308"/>
      <c r="GCE41" s="308"/>
      <c r="GCF41" s="308"/>
      <c r="GCG41" s="308"/>
      <c r="GCH41" s="308"/>
      <c r="GCI41" s="308"/>
      <c r="GCJ41" s="308"/>
      <c r="GCK41" s="308"/>
      <c r="GCL41" s="308"/>
      <c r="GCM41" s="308"/>
      <c r="GCN41" s="308"/>
      <c r="GCO41" s="308"/>
      <c r="GCP41" s="308"/>
      <c r="GCQ41" s="308"/>
      <c r="GCR41" s="308"/>
      <c r="GCS41" s="308"/>
      <c r="GCT41" s="308"/>
      <c r="GCU41" s="308"/>
      <c r="GCV41" s="308"/>
      <c r="GCW41" s="308"/>
      <c r="GCX41" s="308"/>
      <c r="GCY41" s="308"/>
      <c r="GCZ41" s="308"/>
      <c r="GDA41" s="308"/>
      <c r="GDB41" s="308"/>
      <c r="GDC41" s="308"/>
      <c r="GDD41" s="308"/>
      <c r="GDE41" s="308"/>
      <c r="GDF41" s="308"/>
      <c r="GDG41" s="308"/>
      <c r="GDH41" s="308"/>
      <c r="GDI41" s="308"/>
      <c r="GDJ41" s="308"/>
      <c r="GDK41" s="308"/>
      <c r="GDL41" s="308"/>
      <c r="GDM41" s="308"/>
      <c r="GDN41" s="308"/>
      <c r="GDO41" s="308"/>
      <c r="GDP41" s="308"/>
      <c r="GDQ41" s="308"/>
      <c r="GDR41" s="308"/>
      <c r="GDS41" s="308"/>
      <c r="GDT41" s="308"/>
      <c r="GDU41" s="308"/>
      <c r="GDV41" s="308"/>
      <c r="GDW41" s="308"/>
      <c r="GDX41" s="308"/>
      <c r="GDY41" s="308"/>
      <c r="GDZ41" s="308"/>
      <c r="GEA41" s="308"/>
      <c r="GEB41" s="308"/>
      <c r="GEC41" s="308"/>
      <c r="GED41" s="308"/>
      <c r="GEE41" s="308"/>
      <c r="GEF41" s="308"/>
      <c r="GEG41" s="308"/>
      <c r="GEH41" s="308"/>
      <c r="GEI41" s="308"/>
      <c r="GEJ41" s="308"/>
      <c r="GEK41" s="308"/>
      <c r="GEL41" s="308"/>
      <c r="GEM41" s="308"/>
      <c r="GEN41" s="308"/>
      <c r="GEO41" s="308"/>
      <c r="GEP41" s="308"/>
      <c r="GEQ41" s="308"/>
      <c r="GER41" s="308"/>
      <c r="GES41" s="308"/>
      <c r="GET41" s="308"/>
      <c r="GEU41" s="308"/>
      <c r="GEV41" s="308"/>
      <c r="GEW41" s="308"/>
      <c r="GEX41" s="308"/>
      <c r="GEY41" s="308"/>
      <c r="GEZ41" s="308"/>
      <c r="GFA41" s="308"/>
      <c r="GFB41" s="308"/>
      <c r="GFC41" s="308"/>
      <c r="GFD41" s="308"/>
      <c r="GFE41" s="308"/>
      <c r="GFF41" s="308"/>
      <c r="GFG41" s="308"/>
      <c r="GFH41" s="308"/>
      <c r="GFI41" s="308"/>
      <c r="GFJ41" s="308"/>
      <c r="GFK41" s="308"/>
      <c r="GFL41" s="308"/>
      <c r="GFM41" s="308"/>
      <c r="GFN41" s="308"/>
      <c r="GFO41" s="308"/>
      <c r="GFP41" s="308"/>
      <c r="GFQ41" s="308"/>
      <c r="GFR41" s="308"/>
      <c r="GFS41" s="308"/>
      <c r="GFT41" s="308"/>
      <c r="GFU41" s="308"/>
      <c r="GFV41" s="308"/>
      <c r="GFW41" s="308"/>
      <c r="GFX41" s="308"/>
      <c r="GFY41" s="308"/>
      <c r="GFZ41" s="308"/>
      <c r="GGA41" s="308"/>
      <c r="GGB41" s="308"/>
      <c r="GGC41" s="308"/>
      <c r="GGD41" s="308"/>
      <c r="GGE41" s="308"/>
      <c r="GGF41" s="308"/>
      <c r="GGG41" s="308"/>
      <c r="GGH41" s="308"/>
      <c r="GGI41" s="308"/>
      <c r="GGJ41" s="308"/>
      <c r="GGK41" s="308"/>
      <c r="GGL41" s="308"/>
      <c r="GGM41" s="308"/>
      <c r="GGN41" s="308"/>
      <c r="GGO41" s="308"/>
      <c r="GGP41" s="308"/>
      <c r="GGQ41" s="308"/>
      <c r="GGR41" s="308"/>
      <c r="GGS41" s="308"/>
      <c r="GGT41" s="308"/>
      <c r="GGU41" s="308"/>
      <c r="GGV41" s="308"/>
      <c r="GGW41" s="308"/>
      <c r="GGX41" s="308"/>
      <c r="GGY41" s="308"/>
      <c r="GGZ41" s="308"/>
      <c r="GHA41" s="308"/>
      <c r="GHB41" s="308"/>
      <c r="GHC41" s="308"/>
      <c r="GHD41" s="308"/>
      <c r="GHE41" s="308"/>
      <c r="GHF41" s="308"/>
      <c r="GHG41" s="308"/>
      <c r="GHH41" s="308"/>
      <c r="GHI41" s="308"/>
      <c r="GHJ41" s="308"/>
      <c r="GHK41" s="308"/>
      <c r="GHL41" s="308"/>
      <c r="GHM41" s="308"/>
      <c r="GHN41" s="308"/>
      <c r="GHO41" s="308"/>
      <c r="GHP41" s="308"/>
      <c r="GHQ41" s="308"/>
      <c r="GHR41" s="308"/>
      <c r="GHS41" s="308"/>
      <c r="GHT41" s="308"/>
      <c r="GHU41" s="308"/>
      <c r="GHV41" s="308"/>
      <c r="GHW41" s="308"/>
      <c r="GHX41" s="308"/>
      <c r="GHY41" s="308"/>
      <c r="GHZ41" s="308"/>
      <c r="GIA41" s="308"/>
      <c r="GIB41" s="308"/>
      <c r="GIC41" s="308"/>
      <c r="GID41" s="308"/>
      <c r="GIE41" s="308"/>
      <c r="GIF41" s="308"/>
      <c r="GIG41" s="308"/>
      <c r="GIH41" s="308"/>
      <c r="GII41" s="308"/>
      <c r="GIJ41" s="308"/>
      <c r="GIK41" s="308"/>
      <c r="GIL41" s="308"/>
      <c r="GIM41" s="308"/>
      <c r="GIN41" s="308"/>
      <c r="GIO41" s="308"/>
      <c r="GIP41" s="308"/>
      <c r="GIQ41" s="308"/>
      <c r="GIR41" s="308"/>
      <c r="GIS41" s="308"/>
      <c r="GIT41" s="308"/>
      <c r="GIU41" s="308"/>
      <c r="GIV41" s="308"/>
      <c r="GIW41" s="308"/>
      <c r="GIX41" s="308"/>
      <c r="GIY41" s="308"/>
      <c r="GIZ41" s="308"/>
      <c r="GJA41" s="308"/>
      <c r="GJB41" s="308"/>
      <c r="GJC41" s="308"/>
      <c r="GJD41" s="308"/>
      <c r="GJE41" s="308"/>
      <c r="GJF41" s="308"/>
      <c r="GJG41" s="308"/>
      <c r="GJH41" s="308"/>
      <c r="GJI41" s="308"/>
      <c r="GJJ41" s="308"/>
      <c r="GJK41" s="308"/>
      <c r="GJL41" s="308"/>
      <c r="GJM41" s="308"/>
      <c r="GJN41" s="308"/>
      <c r="GJO41" s="308"/>
      <c r="GJP41" s="308"/>
      <c r="GJQ41" s="308"/>
      <c r="GJR41" s="308"/>
      <c r="GJS41" s="308"/>
      <c r="GJT41" s="308"/>
      <c r="GJU41" s="308"/>
      <c r="GJV41" s="308"/>
      <c r="GJW41" s="308"/>
      <c r="GJX41" s="308"/>
      <c r="GJY41" s="308"/>
      <c r="GJZ41" s="308"/>
      <c r="GKA41" s="308"/>
      <c r="GKB41" s="308"/>
      <c r="GKC41" s="308"/>
      <c r="GKD41" s="308"/>
      <c r="GKE41" s="308"/>
      <c r="GKF41" s="308"/>
      <c r="GKG41" s="308"/>
      <c r="GKH41" s="308"/>
      <c r="GKI41" s="308"/>
      <c r="GKJ41" s="308"/>
      <c r="GKK41" s="308"/>
      <c r="GKL41" s="308"/>
      <c r="GKM41" s="308"/>
      <c r="GKN41" s="308"/>
      <c r="GKO41" s="308"/>
      <c r="GKP41" s="308"/>
      <c r="GKQ41" s="308"/>
      <c r="GKR41" s="308"/>
      <c r="GKS41" s="308"/>
      <c r="GKT41" s="308"/>
      <c r="GKU41" s="308"/>
      <c r="GKV41" s="308"/>
      <c r="GKW41" s="308"/>
      <c r="GKX41" s="308"/>
      <c r="GKY41" s="308"/>
      <c r="GKZ41" s="308"/>
      <c r="GLA41" s="308"/>
      <c r="GLB41" s="308"/>
      <c r="GLC41" s="308"/>
      <c r="GLD41" s="308"/>
      <c r="GLE41" s="308"/>
      <c r="GLF41" s="308"/>
      <c r="GLG41" s="308"/>
      <c r="GLH41" s="308"/>
      <c r="GLI41" s="308"/>
      <c r="GLJ41" s="308"/>
      <c r="GLK41" s="308"/>
      <c r="GLL41" s="308"/>
      <c r="GLM41" s="308"/>
      <c r="GLN41" s="308"/>
      <c r="GLO41" s="308"/>
      <c r="GLP41" s="308"/>
      <c r="GLQ41" s="308"/>
      <c r="GLR41" s="308"/>
      <c r="GLS41" s="308"/>
      <c r="GLT41" s="308"/>
      <c r="GLU41" s="308"/>
      <c r="GLV41" s="308"/>
      <c r="GLW41" s="308"/>
      <c r="GLX41" s="308"/>
      <c r="GLY41" s="308"/>
      <c r="GLZ41" s="308"/>
      <c r="GMA41" s="308"/>
      <c r="GMB41" s="308"/>
      <c r="GMC41" s="308"/>
      <c r="GMD41" s="308"/>
      <c r="GME41" s="308"/>
      <c r="GMF41" s="308"/>
      <c r="GMG41" s="308"/>
      <c r="GMH41" s="308"/>
      <c r="GMI41" s="308"/>
      <c r="GMJ41" s="308"/>
      <c r="GMK41" s="308"/>
      <c r="GML41" s="308"/>
      <c r="GMM41" s="308"/>
      <c r="GMN41" s="308"/>
      <c r="GMO41" s="308"/>
      <c r="GMP41" s="308"/>
      <c r="GMQ41" s="308"/>
      <c r="GMR41" s="308"/>
      <c r="GMS41" s="308"/>
      <c r="GMT41" s="308"/>
      <c r="GMU41" s="308"/>
      <c r="GMV41" s="308"/>
      <c r="GMW41" s="308"/>
      <c r="GMX41" s="308"/>
      <c r="GMY41" s="308"/>
      <c r="GMZ41" s="308"/>
      <c r="GNA41" s="308"/>
      <c r="GNB41" s="308"/>
      <c r="GNC41" s="308"/>
      <c r="GND41" s="308"/>
      <c r="GNE41" s="308"/>
      <c r="GNF41" s="308"/>
      <c r="GNG41" s="308"/>
      <c r="GNH41" s="308"/>
      <c r="GNI41" s="308"/>
      <c r="GNJ41" s="308"/>
      <c r="GNK41" s="308"/>
      <c r="GNL41" s="308"/>
      <c r="GNM41" s="308"/>
      <c r="GNN41" s="308"/>
      <c r="GNO41" s="308"/>
      <c r="GNP41" s="308"/>
      <c r="GNQ41" s="308"/>
      <c r="GNR41" s="308"/>
      <c r="GNS41" s="308"/>
      <c r="GNT41" s="308"/>
      <c r="GNU41" s="308"/>
      <c r="GNV41" s="308"/>
      <c r="GNW41" s="308"/>
      <c r="GNX41" s="308"/>
      <c r="GNY41" s="308"/>
      <c r="GNZ41" s="308"/>
      <c r="GOA41" s="308"/>
      <c r="GOB41" s="308"/>
      <c r="GOC41" s="308"/>
      <c r="GOD41" s="308"/>
      <c r="GOE41" s="308"/>
      <c r="GOF41" s="308"/>
      <c r="GOG41" s="308"/>
      <c r="GOH41" s="308"/>
      <c r="GOI41" s="308"/>
      <c r="GOJ41" s="308"/>
      <c r="GOK41" s="308"/>
      <c r="GOL41" s="308"/>
      <c r="GOM41" s="308"/>
      <c r="GON41" s="308"/>
      <c r="GOO41" s="308"/>
      <c r="GOP41" s="308"/>
      <c r="GOQ41" s="308"/>
      <c r="GOR41" s="308"/>
      <c r="GOS41" s="308"/>
      <c r="GOT41" s="308"/>
      <c r="GOU41" s="308"/>
      <c r="GOV41" s="308"/>
      <c r="GOW41" s="308"/>
      <c r="GOX41" s="308"/>
      <c r="GOY41" s="308"/>
      <c r="GOZ41" s="308"/>
      <c r="GPA41" s="308"/>
      <c r="GPB41" s="308"/>
      <c r="GPC41" s="308"/>
      <c r="GPD41" s="308"/>
      <c r="GPE41" s="308"/>
      <c r="GPF41" s="308"/>
      <c r="GPG41" s="308"/>
      <c r="GPH41" s="308"/>
      <c r="GPI41" s="308"/>
      <c r="GPJ41" s="308"/>
      <c r="GPK41" s="308"/>
      <c r="GPL41" s="308"/>
      <c r="GPM41" s="308"/>
      <c r="GPN41" s="308"/>
      <c r="GPO41" s="308"/>
      <c r="GPP41" s="308"/>
      <c r="GPQ41" s="308"/>
      <c r="GPR41" s="308"/>
      <c r="GPS41" s="308"/>
      <c r="GPT41" s="308"/>
      <c r="GPU41" s="308"/>
      <c r="GPV41" s="308"/>
      <c r="GPW41" s="308"/>
      <c r="GPX41" s="308"/>
      <c r="GPY41" s="308"/>
      <c r="GPZ41" s="308"/>
      <c r="GQA41" s="308"/>
      <c r="GQB41" s="308"/>
      <c r="GQC41" s="308"/>
      <c r="GQD41" s="308"/>
      <c r="GQE41" s="308"/>
      <c r="GQF41" s="308"/>
      <c r="GQG41" s="308"/>
      <c r="GQH41" s="308"/>
      <c r="GQI41" s="308"/>
      <c r="GQJ41" s="308"/>
      <c r="GQK41" s="308"/>
      <c r="GQL41" s="308"/>
      <c r="GQM41" s="308"/>
      <c r="GQN41" s="308"/>
      <c r="GQO41" s="308"/>
      <c r="GQP41" s="308"/>
      <c r="GQQ41" s="308"/>
      <c r="GQR41" s="308"/>
      <c r="GQS41" s="308"/>
      <c r="GQT41" s="308"/>
      <c r="GQU41" s="308"/>
      <c r="GQV41" s="308"/>
      <c r="GQW41" s="308"/>
      <c r="GQX41" s="308"/>
      <c r="GQY41" s="308"/>
      <c r="GQZ41" s="308"/>
      <c r="GRA41" s="308"/>
      <c r="GRB41" s="308"/>
      <c r="GRC41" s="308"/>
      <c r="GRD41" s="308"/>
      <c r="GRE41" s="308"/>
      <c r="GRF41" s="308"/>
      <c r="GRG41" s="308"/>
      <c r="GRH41" s="308"/>
      <c r="GRI41" s="308"/>
      <c r="GRJ41" s="308"/>
      <c r="GRK41" s="308"/>
      <c r="GRL41" s="308"/>
      <c r="GRM41" s="308"/>
      <c r="GRN41" s="308"/>
      <c r="GRO41" s="308"/>
      <c r="GRP41" s="308"/>
      <c r="GRQ41" s="308"/>
      <c r="GRR41" s="308"/>
      <c r="GRS41" s="308"/>
      <c r="GRT41" s="308"/>
      <c r="GRU41" s="308"/>
      <c r="GRV41" s="308"/>
      <c r="GRW41" s="308"/>
      <c r="GRX41" s="308"/>
      <c r="GRY41" s="308"/>
      <c r="GRZ41" s="308"/>
      <c r="GSA41" s="308"/>
      <c r="GSB41" s="308"/>
      <c r="GSC41" s="308"/>
      <c r="GSD41" s="308"/>
      <c r="GSE41" s="308"/>
      <c r="GSF41" s="308"/>
      <c r="GSG41" s="308"/>
      <c r="GSH41" s="308"/>
      <c r="GSI41" s="308"/>
      <c r="GSJ41" s="308"/>
      <c r="GSK41" s="308"/>
      <c r="GSL41" s="308"/>
      <c r="GSM41" s="308"/>
      <c r="GSN41" s="308"/>
      <c r="GSO41" s="308"/>
      <c r="GSP41" s="308"/>
      <c r="GSQ41" s="308"/>
      <c r="GSR41" s="308"/>
      <c r="GSS41" s="308"/>
      <c r="GST41" s="308"/>
      <c r="GSU41" s="308"/>
      <c r="GSV41" s="308"/>
      <c r="GSW41" s="308"/>
      <c r="GSX41" s="308"/>
      <c r="GSY41" s="308"/>
      <c r="GSZ41" s="308"/>
      <c r="GTA41" s="308"/>
      <c r="GTB41" s="308"/>
      <c r="GTC41" s="308"/>
      <c r="GTD41" s="308"/>
      <c r="GTE41" s="308"/>
      <c r="GTF41" s="308"/>
      <c r="GTG41" s="308"/>
      <c r="GTH41" s="308"/>
      <c r="GTI41" s="308"/>
      <c r="GTJ41" s="308"/>
      <c r="GTK41" s="308"/>
      <c r="GTL41" s="308"/>
      <c r="GTM41" s="308"/>
      <c r="GTN41" s="308"/>
      <c r="GTO41" s="308"/>
      <c r="GTP41" s="308"/>
      <c r="GTQ41" s="308"/>
      <c r="GTR41" s="308"/>
      <c r="GTS41" s="308"/>
      <c r="GTT41" s="308"/>
      <c r="GTU41" s="308"/>
      <c r="GTV41" s="308"/>
      <c r="GTW41" s="308"/>
      <c r="GTX41" s="308"/>
      <c r="GTY41" s="308"/>
      <c r="GTZ41" s="308"/>
      <c r="GUA41" s="308"/>
      <c r="GUB41" s="308"/>
      <c r="GUC41" s="308"/>
      <c r="GUD41" s="308"/>
      <c r="GUE41" s="308"/>
      <c r="GUF41" s="308"/>
      <c r="GUG41" s="308"/>
      <c r="GUH41" s="308"/>
      <c r="GUI41" s="308"/>
      <c r="GUJ41" s="308"/>
      <c r="GUK41" s="308"/>
      <c r="GUL41" s="308"/>
      <c r="GUM41" s="308"/>
      <c r="GUN41" s="308"/>
      <c r="GUO41" s="308"/>
      <c r="GUP41" s="308"/>
      <c r="GUQ41" s="308"/>
      <c r="GUR41" s="308"/>
      <c r="GUS41" s="308"/>
      <c r="GUT41" s="308"/>
      <c r="GUU41" s="308"/>
      <c r="GUV41" s="308"/>
      <c r="GUW41" s="308"/>
      <c r="GUX41" s="308"/>
      <c r="GUY41" s="308"/>
      <c r="GUZ41" s="308"/>
      <c r="GVA41" s="308"/>
      <c r="GVB41" s="308"/>
      <c r="GVC41" s="308"/>
      <c r="GVD41" s="308"/>
      <c r="GVE41" s="308"/>
      <c r="GVF41" s="308"/>
      <c r="GVG41" s="308"/>
      <c r="GVH41" s="308"/>
      <c r="GVI41" s="308"/>
      <c r="GVJ41" s="308"/>
      <c r="GVK41" s="308"/>
      <c r="GVL41" s="308"/>
      <c r="GVM41" s="308"/>
      <c r="GVN41" s="308"/>
      <c r="GVO41" s="308"/>
      <c r="GVP41" s="308"/>
      <c r="GVQ41" s="308"/>
      <c r="GVR41" s="308"/>
      <c r="GVS41" s="308"/>
      <c r="GVT41" s="308"/>
      <c r="GVU41" s="308"/>
      <c r="GVV41" s="308"/>
      <c r="GVW41" s="308"/>
      <c r="GVX41" s="308"/>
      <c r="GVY41" s="308"/>
      <c r="GVZ41" s="308"/>
      <c r="GWA41" s="308"/>
      <c r="GWB41" s="308"/>
      <c r="GWC41" s="308"/>
      <c r="GWD41" s="308"/>
      <c r="GWE41" s="308"/>
      <c r="GWF41" s="308"/>
      <c r="GWG41" s="308"/>
      <c r="GWH41" s="308"/>
      <c r="GWI41" s="308"/>
      <c r="GWJ41" s="308"/>
      <c r="GWK41" s="308"/>
      <c r="GWL41" s="308"/>
      <c r="GWM41" s="308"/>
      <c r="GWN41" s="308"/>
      <c r="GWO41" s="308"/>
      <c r="GWP41" s="308"/>
      <c r="GWQ41" s="308"/>
      <c r="GWR41" s="308"/>
      <c r="GWS41" s="308"/>
      <c r="GWT41" s="308"/>
      <c r="GWU41" s="308"/>
      <c r="GWV41" s="308"/>
      <c r="GWW41" s="308"/>
      <c r="GWX41" s="308"/>
      <c r="GWY41" s="308"/>
      <c r="GWZ41" s="308"/>
      <c r="GXA41" s="308"/>
      <c r="GXB41" s="308"/>
      <c r="GXC41" s="308"/>
      <c r="GXD41" s="308"/>
      <c r="GXE41" s="308"/>
      <c r="GXF41" s="308"/>
      <c r="GXG41" s="308"/>
      <c r="GXH41" s="308"/>
      <c r="GXI41" s="308"/>
      <c r="GXJ41" s="308"/>
      <c r="GXK41" s="308"/>
      <c r="GXL41" s="308"/>
      <c r="GXM41" s="308"/>
      <c r="GXN41" s="308"/>
      <c r="GXO41" s="308"/>
      <c r="GXP41" s="308"/>
      <c r="GXQ41" s="308"/>
      <c r="GXR41" s="308"/>
      <c r="GXS41" s="308"/>
      <c r="GXT41" s="308"/>
      <c r="GXU41" s="308"/>
      <c r="GXV41" s="308"/>
      <c r="GXW41" s="308"/>
      <c r="GXX41" s="308"/>
      <c r="GXY41" s="308"/>
      <c r="GXZ41" s="308"/>
      <c r="GYA41" s="308"/>
      <c r="GYB41" s="308"/>
      <c r="GYC41" s="308"/>
      <c r="GYD41" s="308"/>
      <c r="GYE41" s="308"/>
      <c r="GYF41" s="308"/>
      <c r="GYG41" s="308"/>
      <c r="GYH41" s="308"/>
      <c r="GYI41" s="308"/>
      <c r="GYJ41" s="308"/>
      <c r="GYK41" s="308"/>
      <c r="GYL41" s="308"/>
      <c r="GYM41" s="308"/>
      <c r="GYN41" s="308"/>
      <c r="GYO41" s="308"/>
      <c r="GYP41" s="308"/>
      <c r="GYQ41" s="308"/>
      <c r="GYR41" s="308"/>
      <c r="GYS41" s="308"/>
      <c r="GYT41" s="308"/>
      <c r="GYU41" s="308"/>
      <c r="GYV41" s="308"/>
      <c r="GYW41" s="308"/>
      <c r="GYX41" s="308"/>
      <c r="GYY41" s="308"/>
      <c r="GYZ41" s="308"/>
      <c r="GZA41" s="308"/>
      <c r="GZB41" s="308"/>
      <c r="GZC41" s="308"/>
      <c r="GZD41" s="308"/>
      <c r="GZE41" s="308"/>
      <c r="GZF41" s="308"/>
      <c r="GZG41" s="308"/>
      <c r="GZH41" s="308"/>
      <c r="GZI41" s="308"/>
      <c r="GZJ41" s="308"/>
      <c r="GZK41" s="308"/>
      <c r="GZL41" s="308"/>
      <c r="GZM41" s="308"/>
      <c r="GZN41" s="308"/>
      <c r="GZO41" s="308"/>
      <c r="GZP41" s="308"/>
      <c r="GZQ41" s="308"/>
      <c r="GZR41" s="308"/>
      <c r="GZS41" s="308"/>
      <c r="GZT41" s="308"/>
      <c r="GZU41" s="308"/>
      <c r="GZV41" s="308"/>
      <c r="GZW41" s="308"/>
      <c r="GZX41" s="308"/>
      <c r="GZY41" s="308"/>
      <c r="GZZ41" s="308"/>
      <c r="HAA41" s="308"/>
      <c r="HAB41" s="308"/>
      <c r="HAC41" s="308"/>
      <c r="HAD41" s="308"/>
      <c r="HAE41" s="308"/>
      <c r="HAF41" s="308"/>
      <c r="HAG41" s="308"/>
      <c r="HAH41" s="308"/>
      <c r="HAI41" s="308"/>
      <c r="HAJ41" s="308"/>
      <c r="HAK41" s="308"/>
      <c r="HAL41" s="308"/>
      <c r="HAM41" s="308"/>
      <c r="HAN41" s="308"/>
      <c r="HAO41" s="308"/>
      <c r="HAP41" s="308"/>
      <c r="HAQ41" s="308"/>
      <c r="HAR41" s="308"/>
      <c r="HAS41" s="308"/>
      <c r="HAT41" s="308"/>
      <c r="HAU41" s="308"/>
      <c r="HAV41" s="308"/>
      <c r="HAW41" s="308"/>
      <c r="HAX41" s="308"/>
      <c r="HAY41" s="308"/>
      <c r="HAZ41" s="308"/>
      <c r="HBA41" s="308"/>
      <c r="HBB41" s="308"/>
      <c r="HBC41" s="308"/>
      <c r="HBD41" s="308"/>
      <c r="HBE41" s="308"/>
      <c r="HBF41" s="308"/>
      <c r="HBG41" s="308"/>
      <c r="HBH41" s="308"/>
      <c r="HBI41" s="308"/>
      <c r="HBJ41" s="308"/>
      <c r="HBK41" s="308"/>
      <c r="HBL41" s="308"/>
      <c r="HBM41" s="308"/>
      <c r="HBN41" s="308"/>
      <c r="HBO41" s="308"/>
      <c r="HBP41" s="308"/>
      <c r="HBQ41" s="308"/>
      <c r="HBR41" s="308"/>
      <c r="HBS41" s="308"/>
      <c r="HBT41" s="308"/>
      <c r="HBU41" s="308"/>
      <c r="HBV41" s="308"/>
      <c r="HBW41" s="308"/>
      <c r="HBX41" s="308"/>
      <c r="HBY41" s="308"/>
      <c r="HBZ41" s="308"/>
      <c r="HCA41" s="308"/>
      <c r="HCB41" s="308"/>
      <c r="HCC41" s="308"/>
      <c r="HCD41" s="308"/>
      <c r="HCE41" s="308"/>
      <c r="HCF41" s="308"/>
      <c r="HCG41" s="308"/>
      <c r="HCH41" s="308"/>
      <c r="HCI41" s="308"/>
      <c r="HCJ41" s="308"/>
      <c r="HCK41" s="308"/>
      <c r="HCL41" s="308"/>
      <c r="HCM41" s="308"/>
      <c r="HCN41" s="308"/>
      <c r="HCO41" s="308"/>
      <c r="HCP41" s="308"/>
      <c r="HCQ41" s="308"/>
      <c r="HCR41" s="308"/>
      <c r="HCS41" s="308"/>
      <c r="HCT41" s="308"/>
      <c r="HCU41" s="308"/>
      <c r="HCV41" s="308"/>
      <c r="HCW41" s="308"/>
      <c r="HCX41" s="308"/>
      <c r="HCY41" s="308"/>
      <c r="HCZ41" s="308"/>
      <c r="HDA41" s="308"/>
      <c r="HDB41" s="308"/>
      <c r="HDC41" s="308"/>
      <c r="HDD41" s="308"/>
      <c r="HDE41" s="308"/>
      <c r="HDF41" s="308"/>
      <c r="HDG41" s="308"/>
      <c r="HDH41" s="308"/>
      <c r="HDI41" s="308"/>
      <c r="HDJ41" s="308"/>
      <c r="HDK41" s="308"/>
      <c r="HDL41" s="308"/>
      <c r="HDM41" s="308"/>
      <c r="HDN41" s="308"/>
      <c r="HDO41" s="308"/>
      <c r="HDP41" s="308"/>
      <c r="HDQ41" s="308"/>
      <c r="HDR41" s="308"/>
      <c r="HDS41" s="308"/>
      <c r="HDT41" s="308"/>
      <c r="HDU41" s="308"/>
      <c r="HDV41" s="308"/>
      <c r="HDW41" s="308"/>
      <c r="HDX41" s="308"/>
      <c r="HDY41" s="308"/>
      <c r="HDZ41" s="308"/>
      <c r="HEA41" s="308"/>
      <c r="HEB41" s="308"/>
      <c r="HEC41" s="308"/>
      <c r="HED41" s="308"/>
      <c r="HEE41" s="308"/>
      <c r="HEF41" s="308"/>
      <c r="HEG41" s="308"/>
      <c r="HEH41" s="308"/>
      <c r="HEI41" s="308"/>
      <c r="HEJ41" s="308"/>
      <c r="HEK41" s="308"/>
      <c r="HEL41" s="308"/>
      <c r="HEM41" s="308"/>
      <c r="HEN41" s="308"/>
      <c r="HEO41" s="308"/>
      <c r="HEP41" s="308"/>
      <c r="HEQ41" s="308"/>
      <c r="HER41" s="308"/>
      <c r="HES41" s="308"/>
      <c r="HET41" s="308"/>
      <c r="HEU41" s="308"/>
      <c r="HEV41" s="308"/>
      <c r="HEW41" s="308"/>
      <c r="HEX41" s="308"/>
      <c r="HEY41" s="308"/>
      <c r="HEZ41" s="308"/>
      <c r="HFA41" s="308"/>
      <c r="HFB41" s="308"/>
      <c r="HFC41" s="308"/>
      <c r="HFD41" s="308"/>
      <c r="HFE41" s="308"/>
      <c r="HFF41" s="308"/>
      <c r="HFG41" s="308"/>
      <c r="HFH41" s="308"/>
      <c r="HFI41" s="308"/>
      <c r="HFJ41" s="308"/>
      <c r="HFK41" s="308"/>
      <c r="HFL41" s="308"/>
      <c r="HFM41" s="308"/>
      <c r="HFN41" s="308"/>
      <c r="HFO41" s="308"/>
      <c r="HFP41" s="308"/>
      <c r="HFQ41" s="308"/>
      <c r="HFR41" s="308"/>
      <c r="HFS41" s="308"/>
      <c r="HFT41" s="308"/>
      <c r="HFU41" s="308"/>
      <c r="HFV41" s="308"/>
      <c r="HFW41" s="308"/>
      <c r="HFX41" s="308"/>
      <c r="HFY41" s="308"/>
      <c r="HFZ41" s="308"/>
      <c r="HGA41" s="308"/>
      <c r="HGB41" s="308"/>
      <c r="HGC41" s="308"/>
      <c r="HGD41" s="308"/>
      <c r="HGE41" s="308"/>
      <c r="HGF41" s="308"/>
      <c r="HGG41" s="308"/>
      <c r="HGH41" s="308"/>
      <c r="HGI41" s="308"/>
      <c r="HGJ41" s="308"/>
      <c r="HGK41" s="308"/>
      <c r="HGL41" s="308"/>
      <c r="HGM41" s="308"/>
      <c r="HGN41" s="308"/>
      <c r="HGO41" s="308"/>
      <c r="HGP41" s="308"/>
      <c r="HGQ41" s="308"/>
      <c r="HGR41" s="308"/>
      <c r="HGS41" s="308"/>
      <c r="HGT41" s="308"/>
      <c r="HGU41" s="308"/>
      <c r="HGV41" s="308"/>
      <c r="HGW41" s="308"/>
      <c r="HGX41" s="308"/>
      <c r="HGY41" s="308"/>
      <c r="HGZ41" s="308"/>
      <c r="HHA41" s="308"/>
      <c r="HHB41" s="308"/>
      <c r="HHC41" s="308"/>
      <c r="HHD41" s="308"/>
      <c r="HHE41" s="308"/>
      <c r="HHF41" s="308"/>
      <c r="HHG41" s="308"/>
      <c r="HHH41" s="308"/>
      <c r="HHI41" s="308"/>
      <c r="HHJ41" s="308"/>
      <c r="HHK41" s="308"/>
      <c r="HHL41" s="308"/>
      <c r="HHM41" s="308"/>
      <c r="HHN41" s="308"/>
      <c r="HHO41" s="308"/>
      <c r="HHP41" s="308"/>
      <c r="HHQ41" s="308"/>
      <c r="HHR41" s="308"/>
      <c r="HHS41" s="308"/>
      <c r="HHT41" s="308"/>
      <c r="HHU41" s="308"/>
      <c r="HHV41" s="308"/>
      <c r="HHW41" s="308"/>
      <c r="HHX41" s="308"/>
      <c r="HHY41" s="308"/>
      <c r="HHZ41" s="308"/>
      <c r="HIA41" s="308"/>
      <c r="HIB41" s="308"/>
      <c r="HIC41" s="308"/>
      <c r="HID41" s="308"/>
      <c r="HIE41" s="308"/>
      <c r="HIF41" s="308"/>
      <c r="HIG41" s="308"/>
      <c r="HIH41" s="308"/>
      <c r="HII41" s="308"/>
      <c r="HIJ41" s="308"/>
      <c r="HIK41" s="308"/>
      <c r="HIL41" s="308"/>
      <c r="HIM41" s="308"/>
      <c r="HIN41" s="308"/>
      <c r="HIO41" s="308"/>
      <c r="HIP41" s="308"/>
      <c r="HIQ41" s="308"/>
      <c r="HIR41" s="308"/>
      <c r="HIS41" s="308"/>
      <c r="HIT41" s="308"/>
      <c r="HIU41" s="308"/>
      <c r="HIV41" s="308"/>
      <c r="HIW41" s="308"/>
      <c r="HIX41" s="308"/>
      <c r="HIY41" s="308"/>
      <c r="HIZ41" s="308"/>
      <c r="HJA41" s="308"/>
      <c r="HJB41" s="308"/>
      <c r="HJC41" s="308"/>
      <c r="HJD41" s="308"/>
      <c r="HJE41" s="308"/>
      <c r="HJF41" s="308"/>
      <c r="HJG41" s="308"/>
      <c r="HJH41" s="308"/>
      <c r="HJI41" s="308"/>
      <c r="HJJ41" s="308"/>
      <c r="HJK41" s="308"/>
      <c r="HJL41" s="308"/>
      <c r="HJM41" s="308"/>
      <c r="HJN41" s="308"/>
      <c r="HJO41" s="308"/>
      <c r="HJP41" s="308"/>
      <c r="HJQ41" s="308"/>
      <c r="HJR41" s="308"/>
      <c r="HJS41" s="308"/>
      <c r="HJT41" s="308"/>
      <c r="HJU41" s="308"/>
      <c r="HJV41" s="308"/>
      <c r="HJW41" s="308"/>
      <c r="HJX41" s="308"/>
      <c r="HJY41" s="308"/>
      <c r="HJZ41" s="308"/>
      <c r="HKA41" s="308"/>
      <c r="HKB41" s="308"/>
      <c r="HKC41" s="308"/>
      <c r="HKD41" s="308"/>
      <c r="HKE41" s="308"/>
      <c r="HKF41" s="308"/>
      <c r="HKG41" s="308"/>
      <c r="HKH41" s="308"/>
      <c r="HKI41" s="308"/>
      <c r="HKJ41" s="308"/>
      <c r="HKK41" s="308"/>
      <c r="HKL41" s="308"/>
      <c r="HKM41" s="308"/>
      <c r="HKN41" s="308"/>
      <c r="HKO41" s="308"/>
      <c r="HKP41" s="308"/>
      <c r="HKQ41" s="308"/>
      <c r="HKR41" s="308"/>
      <c r="HKS41" s="308"/>
      <c r="HKT41" s="308"/>
      <c r="HKU41" s="308"/>
      <c r="HKV41" s="308"/>
      <c r="HKW41" s="308"/>
      <c r="HKX41" s="308"/>
      <c r="HKY41" s="308"/>
      <c r="HKZ41" s="308"/>
      <c r="HLA41" s="308"/>
      <c r="HLB41" s="308"/>
      <c r="HLC41" s="308"/>
      <c r="HLD41" s="308"/>
      <c r="HLE41" s="308"/>
      <c r="HLF41" s="308"/>
      <c r="HLG41" s="308"/>
      <c r="HLH41" s="308"/>
      <c r="HLI41" s="308"/>
      <c r="HLJ41" s="308"/>
      <c r="HLK41" s="308"/>
      <c r="HLL41" s="308"/>
      <c r="HLM41" s="308"/>
      <c r="HLN41" s="308"/>
      <c r="HLO41" s="308"/>
      <c r="HLP41" s="308"/>
      <c r="HLQ41" s="308"/>
      <c r="HLR41" s="308"/>
      <c r="HLS41" s="308"/>
      <c r="HLT41" s="308"/>
      <c r="HLU41" s="308"/>
      <c r="HLV41" s="308"/>
      <c r="HLW41" s="308"/>
      <c r="HLX41" s="308"/>
      <c r="HLY41" s="308"/>
      <c r="HLZ41" s="308"/>
      <c r="HMA41" s="308"/>
      <c r="HMB41" s="308"/>
      <c r="HMC41" s="308"/>
      <c r="HMD41" s="308"/>
      <c r="HME41" s="308"/>
      <c r="HMF41" s="308"/>
      <c r="HMG41" s="308"/>
      <c r="HMH41" s="308"/>
      <c r="HMI41" s="308"/>
      <c r="HMJ41" s="308"/>
      <c r="HMK41" s="308"/>
      <c r="HML41" s="308"/>
      <c r="HMM41" s="308"/>
      <c r="HMN41" s="308"/>
      <c r="HMO41" s="308"/>
      <c r="HMP41" s="308"/>
      <c r="HMQ41" s="308"/>
      <c r="HMR41" s="308"/>
      <c r="HMS41" s="308"/>
      <c r="HMT41" s="308"/>
      <c r="HMU41" s="308"/>
      <c r="HMV41" s="308"/>
      <c r="HMW41" s="308"/>
      <c r="HMX41" s="308"/>
      <c r="HMY41" s="308"/>
      <c r="HMZ41" s="308"/>
      <c r="HNA41" s="308"/>
      <c r="HNB41" s="308"/>
      <c r="HNC41" s="308"/>
      <c r="HND41" s="308"/>
      <c r="HNE41" s="308"/>
      <c r="HNF41" s="308"/>
      <c r="HNG41" s="308"/>
      <c r="HNH41" s="308"/>
      <c r="HNI41" s="308"/>
      <c r="HNJ41" s="308"/>
      <c r="HNK41" s="308"/>
      <c r="HNL41" s="308"/>
      <c r="HNM41" s="308"/>
      <c r="HNN41" s="308"/>
      <c r="HNO41" s="308"/>
      <c r="HNP41" s="308"/>
      <c r="HNQ41" s="308"/>
      <c r="HNR41" s="308"/>
      <c r="HNS41" s="308"/>
      <c r="HNT41" s="308"/>
      <c r="HNU41" s="308"/>
      <c r="HNV41" s="308"/>
      <c r="HNW41" s="308"/>
      <c r="HNX41" s="308"/>
      <c r="HNY41" s="308"/>
      <c r="HNZ41" s="308"/>
      <c r="HOA41" s="308"/>
      <c r="HOB41" s="308"/>
      <c r="HOC41" s="308"/>
      <c r="HOD41" s="308"/>
      <c r="HOE41" s="308"/>
      <c r="HOF41" s="308"/>
      <c r="HOG41" s="308"/>
      <c r="HOH41" s="308"/>
      <c r="HOI41" s="308"/>
      <c r="HOJ41" s="308"/>
      <c r="HOK41" s="308"/>
      <c r="HOL41" s="308"/>
      <c r="HOM41" s="308"/>
      <c r="HON41" s="308"/>
      <c r="HOO41" s="308"/>
      <c r="HOP41" s="308"/>
      <c r="HOQ41" s="308"/>
      <c r="HOR41" s="308"/>
      <c r="HOS41" s="308"/>
      <c r="HOT41" s="308"/>
      <c r="HOU41" s="308"/>
      <c r="HOV41" s="308"/>
      <c r="HOW41" s="308"/>
      <c r="HOX41" s="308"/>
      <c r="HOY41" s="308"/>
      <c r="HOZ41" s="308"/>
      <c r="HPA41" s="308"/>
      <c r="HPB41" s="308"/>
      <c r="HPC41" s="308"/>
      <c r="HPD41" s="308"/>
      <c r="HPE41" s="308"/>
      <c r="HPF41" s="308"/>
      <c r="HPG41" s="308"/>
      <c r="HPH41" s="308"/>
      <c r="HPI41" s="308"/>
      <c r="HPJ41" s="308"/>
      <c r="HPK41" s="308"/>
      <c r="HPL41" s="308"/>
      <c r="HPM41" s="308"/>
      <c r="HPN41" s="308"/>
      <c r="HPO41" s="308"/>
      <c r="HPP41" s="308"/>
      <c r="HPQ41" s="308"/>
      <c r="HPR41" s="308"/>
      <c r="HPS41" s="308"/>
      <c r="HPT41" s="308"/>
      <c r="HPU41" s="308"/>
      <c r="HPV41" s="308"/>
      <c r="HPW41" s="308"/>
      <c r="HPX41" s="308"/>
      <c r="HPY41" s="308"/>
      <c r="HPZ41" s="308"/>
      <c r="HQA41" s="308"/>
      <c r="HQB41" s="308"/>
      <c r="HQC41" s="308"/>
      <c r="HQD41" s="308"/>
      <c r="HQE41" s="308"/>
      <c r="HQF41" s="308"/>
      <c r="HQG41" s="308"/>
      <c r="HQH41" s="308"/>
      <c r="HQI41" s="308"/>
      <c r="HQJ41" s="308"/>
      <c r="HQK41" s="308"/>
      <c r="HQL41" s="308"/>
      <c r="HQM41" s="308"/>
      <c r="HQN41" s="308"/>
      <c r="HQO41" s="308"/>
      <c r="HQP41" s="308"/>
      <c r="HQQ41" s="308"/>
      <c r="HQR41" s="308"/>
      <c r="HQS41" s="308"/>
      <c r="HQT41" s="308"/>
      <c r="HQU41" s="308"/>
      <c r="HQV41" s="308"/>
      <c r="HQW41" s="308"/>
      <c r="HQX41" s="308"/>
      <c r="HQY41" s="308"/>
      <c r="HQZ41" s="308"/>
      <c r="HRA41" s="308"/>
      <c r="HRB41" s="308"/>
      <c r="HRC41" s="308"/>
      <c r="HRD41" s="308"/>
      <c r="HRE41" s="308"/>
      <c r="HRF41" s="308"/>
      <c r="HRG41" s="308"/>
      <c r="HRH41" s="308"/>
      <c r="HRI41" s="308"/>
      <c r="HRJ41" s="308"/>
      <c r="HRK41" s="308"/>
      <c r="HRL41" s="308"/>
      <c r="HRM41" s="308"/>
      <c r="HRN41" s="308"/>
      <c r="HRO41" s="308"/>
      <c r="HRP41" s="308"/>
      <c r="HRQ41" s="308"/>
      <c r="HRR41" s="308"/>
      <c r="HRS41" s="308"/>
      <c r="HRT41" s="308"/>
      <c r="HRU41" s="308"/>
      <c r="HRV41" s="308"/>
      <c r="HRW41" s="308"/>
      <c r="HRX41" s="308"/>
      <c r="HRY41" s="308"/>
      <c r="HRZ41" s="308"/>
      <c r="HSA41" s="308"/>
      <c r="HSB41" s="308"/>
      <c r="HSC41" s="308"/>
      <c r="HSD41" s="308"/>
      <c r="HSE41" s="308"/>
      <c r="HSF41" s="308"/>
      <c r="HSG41" s="308"/>
      <c r="HSH41" s="308"/>
      <c r="HSI41" s="308"/>
      <c r="HSJ41" s="308"/>
      <c r="HSK41" s="308"/>
      <c r="HSL41" s="308"/>
      <c r="HSM41" s="308"/>
      <c r="HSN41" s="308"/>
      <c r="HSO41" s="308"/>
      <c r="HSP41" s="308"/>
      <c r="HSQ41" s="308"/>
      <c r="HSR41" s="308"/>
      <c r="HSS41" s="308"/>
      <c r="HST41" s="308"/>
      <c r="HSU41" s="308"/>
      <c r="HSV41" s="308"/>
      <c r="HSW41" s="308"/>
      <c r="HSX41" s="308"/>
      <c r="HSY41" s="308"/>
      <c r="HSZ41" s="308"/>
      <c r="HTA41" s="308"/>
      <c r="HTB41" s="308"/>
      <c r="HTC41" s="308"/>
      <c r="HTD41" s="308"/>
      <c r="HTE41" s="308"/>
      <c r="HTF41" s="308"/>
      <c r="HTG41" s="308"/>
      <c r="HTH41" s="308"/>
      <c r="HTI41" s="308"/>
      <c r="HTJ41" s="308"/>
      <c r="HTK41" s="308"/>
      <c r="HTL41" s="308"/>
      <c r="HTM41" s="308"/>
      <c r="HTN41" s="308"/>
      <c r="HTO41" s="308"/>
      <c r="HTP41" s="308"/>
      <c r="HTQ41" s="308"/>
      <c r="HTR41" s="308"/>
      <c r="HTS41" s="308"/>
      <c r="HTT41" s="308"/>
      <c r="HTU41" s="308"/>
      <c r="HTV41" s="308"/>
      <c r="HTW41" s="308"/>
      <c r="HTX41" s="308"/>
      <c r="HTY41" s="308"/>
      <c r="HTZ41" s="308"/>
      <c r="HUA41" s="308"/>
      <c r="HUB41" s="308"/>
      <c r="HUC41" s="308"/>
      <c r="HUD41" s="308"/>
      <c r="HUE41" s="308"/>
      <c r="HUF41" s="308"/>
      <c r="HUG41" s="308"/>
      <c r="HUH41" s="308"/>
      <c r="HUI41" s="308"/>
      <c r="HUJ41" s="308"/>
      <c r="HUK41" s="308"/>
      <c r="HUL41" s="308"/>
      <c r="HUM41" s="308"/>
      <c r="HUN41" s="308"/>
      <c r="HUO41" s="308"/>
      <c r="HUP41" s="308"/>
      <c r="HUQ41" s="308"/>
      <c r="HUR41" s="308"/>
      <c r="HUS41" s="308"/>
      <c r="HUT41" s="308"/>
      <c r="HUU41" s="308"/>
      <c r="HUV41" s="308"/>
      <c r="HUW41" s="308"/>
      <c r="HUX41" s="308"/>
      <c r="HUY41" s="308"/>
      <c r="HUZ41" s="308"/>
      <c r="HVA41" s="308"/>
      <c r="HVB41" s="308"/>
      <c r="HVC41" s="308"/>
      <c r="HVD41" s="308"/>
      <c r="HVE41" s="308"/>
      <c r="HVF41" s="308"/>
      <c r="HVG41" s="308"/>
      <c r="HVH41" s="308"/>
      <c r="HVI41" s="308"/>
      <c r="HVJ41" s="308"/>
      <c r="HVK41" s="308"/>
      <c r="HVL41" s="308"/>
      <c r="HVM41" s="308"/>
      <c r="HVN41" s="308"/>
      <c r="HVO41" s="308"/>
      <c r="HVP41" s="308"/>
      <c r="HVQ41" s="308"/>
      <c r="HVR41" s="308"/>
      <c r="HVS41" s="308"/>
      <c r="HVT41" s="308"/>
      <c r="HVU41" s="308"/>
      <c r="HVV41" s="308"/>
      <c r="HVW41" s="308"/>
      <c r="HVX41" s="308"/>
      <c r="HVY41" s="308"/>
      <c r="HVZ41" s="308"/>
      <c r="HWA41" s="308"/>
      <c r="HWB41" s="308"/>
      <c r="HWC41" s="308"/>
      <c r="HWD41" s="308"/>
      <c r="HWE41" s="308"/>
      <c r="HWF41" s="308"/>
      <c r="HWG41" s="308"/>
      <c r="HWH41" s="308"/>
      <c r="HWI41" s="308"/>
      <c r="HWJ41" s="308"/>
      <c r="HWK41" s="308"/>
      <c r="HWL41" s="308"/>
      <c r="HWM41" s="308"/>
      <c r="HWN41" s="308"/>
      <c r="HWO41" s="308"/>
      <c r="HWP41" s="308"/>
      <c r="HWQ41" s="308"/>
      <c r="HWR41" s="308"/>
      <c r="HWS41" s="308"/>
      <c r="HWT41" s="308"/>
      <c r="HWU41" s="308"/>
      <c r="HWV41" s="308"/>
      <c r="HWW41" s="308"/>
      <c r="HWX41" s="308"/>
      <c r="HWY41" s="308"/>
      <c r="HWZ41" s="308"/>
      <c r="HXA41" s="308"/>
      <c r="HXB41" s="308"/>
      <c r="HXC41" s="308"/>
      <c r="HXD41" s="308"/>
      <c r="HXE41" s="308"/>
      <c r="HXF41" s="308"/>
      <c r="HXG41" s="308"/>
      <c r="HXH41" s="308"/>
      <c r="HXI41" s="308"/>
      <c r="HXJ41" s="308"/>
      <c r="HXK41" s="308"/>
      <c r="HXL41" s="308"/>
      <c r="HXM41" s="308"/>
      <c r="HXN41" s="308"/>
      <c r="HXO41" s="308"/>
      <c r="HXP41" s="308"/>
      <c r="HXQ41" s="308"/>
      <c r="HXR41" s="308"/>
      <c r="HXS41" s="308"/>
      <c r="HXT41" s="308"/>
      <c r="HXU41" s="308"/>
      <c r="HXV41" s="308"/>
      <c r="HXW41" s="308"/>
      <c r="HXX41" s="308"/>
      <c r="HXY41" s="308"/>
      <c r="HXZ41" s="308"/>
      <c r="HYA41" s="308"/>
      <c r="HYB41" s="308"/>
      <c r="HYC41" s="308"/>
      <c r="HYD41" s="308"/>
      <c r="HYE41" s="308"/>
      <c r="HYF41" s="308"/>
      <c r="HYG41" s="308"/>
      <c r="HYH41" s="308"/>
      <c r="HYI41" s="308"/>
      <c r="HYJ41" s="308"/>
      <c r="HYK41" s="308"/>
      <c r="HYL41" s="308"/>
      <c r="HYM41" s="308"/>
      <c r="HYN41" s="308"/>
      <c r="HYO41" s="308"/>
      <c r="HYP41" s="308"/>
      <c r="HYQ41" s="308"/>
      <c r="HYR41" s="308"/>
      <c r="HYS41" s="308"/>
      <c r="HYT41" s="308"/>
      <c r="HYU41" s="308"/>
      <c r="HYV41" s="308"/>
      <c r="HYW41" s="308"/>
      <c r="HYX41" s="308"/>
      <c r="HYY41" s="308"/>
      <c r="HYZ41" s="308"/>
      <c r="HZA41" s="308"/>
      <c r="HZB41" s="308"/>
      <c r="HZC41" s="308"/>
      <c r="HZD41" s="308"/>
      <c r="HZE41" s="308"/>
      <c r="HZF41" s="308"/>
      <c r="HZG41" s="308"/>
      <c r="HZH41" s="308"/>
      <c r="HZI41" s="308"/>
      <c r="HZJ41" s="308"/>
      <c r="HZK41" s="308"/>
      <c r="HZL41" s="308"/>
      <c r="HZM41" s="308"/>
      <c r="HZN41" s="308"/>
      <c r="HZO41" s="308"/>
      <c r="HZP41" s="308"/>
      <c r="HZQ41" s="308"/>
      <c r="HZR41" s="308"/>
      <c r="HZS41" s="308"/>
      <c r="HZT41" s="308"/>
      <c r="HZU41" s="308"/>
      <c r="HZV41" s="308"/>
      <c r="HZW41" s="308"/>
      <c r="HZX41" s="308"/>
      <c r="HZY41" s="308"/>
      <c r="HZZ41" s="308"/>
      <c r="IAA41" s="308"/>
      <c r="IAB41" s="308"/>
      <c r="IAC41" s="308"/>
      <c r="IAD41" s="308"/>
      <c r="IAE41" s="308"/>
      <c r="IAF41" s="308"/>
      <c r="IAG41" s="308"/>
      <c r="IAH41" s="308"/>
      <c r="IAI41" s="308"/>
      <c r="IAJ41" s="308"/>
      <c r="IAK41" s="308"/>
      <c r="IAL41" s="308"/>
      <c r="IAM41" s="308"/>
      <c r="IAN41" s="308"/>
      <c r="IAO41" s="308"/>
      <c r="IAP41" s="308"/>
      <c r="IAQ41" s="308"/>
      <c r="IAR41" s="308"/>
      <c r="IAS41" s="308"/>
      <c r="IAT41" s="308"/>
      <c r="IAU41" s="308"/>
      <c r="IAV41" s="308"/>
      <c r="IAW41" s="308"/>
      <c r="IAX41" s="308"/>
      <c r="IAY41" s="308"/>
      <c r="IAZ41" s="308"/>
      <c r="IBA41" s="308"/>
      <c r="IBB41" s="308"/>
      <c r="IBC41" s="308"/>
      <c r="IBD41" s="308"/>
      <c r="IBE41" s="308"/>
      <c r="IBF41" s="308"/>
      <c r="IBG41" s="308"/>
      <c r="IBH41" s="308"/>
      <c r="IBI41" s="308"/>
      <c r="IBJ41" s="308"/>
      <c r="IBK41" s="308"/>
      <c r="IBL41" s="308"/>
      <c r="IBM41" s="308"/>
      <c r="IBN41" s="308"/>
      <c r="IBO41" s="308"/>
      <c r="IBP41" s="308"/>
      <c r="IBQ41" s="308"/>
      <c r="IBR41" s="308"/>
      <c r="IBS41" s="308"/>
      <c r="IBT41" s="308"/>
      <c r="IBU41" s="308"/>
      <c r="IBV41" s="308"/>
      <c r="IBW41" s="308"/>
      <c r="IBX41" s="308"/>
      <c r="IBY41" s="308"/>
      <c r="IBZ41" s="308"/>
      <c r="ICA41" s="308"/>
      <c r="ICB41" s="308"/>
      <c r="ICC41" s="308"/>
      <c r="ICD41" s="308"/>
      <c r="ICE41" s="308"/>
      <c r="ICF41" s="308"/>
      <c r="ICG41" s="308"/>
      <c r="ICH41" s="308"/>
      <c r="ICI41" s="308"/>
      <c r="ICJ41" s="308"/>
      <c r="ICK41" s="308"/>
      <c r="ICL41" s="308"/>
      <c r="ICM41" s="308"/>
      <c r="ICN41" s="308"/>
      <c r="ICO41" s="308"/>
      <c r="ICP41" s="308"/>
      <c r="ICQ41" s="308"/>
      <c r="ICR41" s="308"/>
      <c r="ICS41" s="308"/>
      <c r="ICT41" s="308"/>
      <c r="ICU41" s="308"/>
      <c r="ICV41" s="308"/>
      <c r="ICW41" s="308"/>
      <c r="ICX41" s="308"/>
      <c r="ICY41" s="308"/>
      <c r="ICZ41" s="308"/>
      <c r="IDA41" s="308"/>
      <c r="IDB41" s="308"/>
      <c r="IDC41" s="308"/>
      <c r="IDD41" s="308"/>
      <c r="IDE41" s="308"/>
      <c r="IDF41" s="308"/>
      <c r="IDG41" s="308"/>
      <c r="IDH41" s="308"/>
      <c r="IDI41" s="308"/>
      <c r="IDJ41" s="308"/>
      <c r="IDK41" s="308"/>
      <c r="IDL41" s="308"/>
      <c r="IDM41" s="308"/>
      <c r="IDN41" s="308"/>
      <c r="IDO41" s="308"/>
      <c r="IDP41" s="308"/>
      <c r="IDQ41" s="308"/>
      <c r="IDR41" s="308"/>
      <c r="IDS41" s="308"/>
      <c r="IDT41" s="308"/>
      <c r="IDU41" s="308"/>
      <c r="IDV41" s="308"/>
      <c r="IDW41" s="308"/>
      <c r="IDX41" s="308"/>
      <c r="IDY41" s="308"/>
      <c r="IDZ41" s="308"/>
      <c r="IEA41" s="308"/>
      <c r="IEB41" s="308"/>
      <c r="IEC41" s="308"/>
      <c r="IED41" s="308"/>
      <c r="IEE41" s="308"/>
      <c r="IEF41" s="308"/>
      <c r="IEG41" s="308"/>
      <c r="IEH41" s="308"/>
      <c r="IEI41" s="308"/>
      <c r="IEJ41" s="308"/>
      <c r="IEK41" s="308"/>
      <c r="IEL41" s="308"/>
      <c r="IEM41" s="308"/>
      <c r="IEN41" s="308"/>
      <c r="IEO41" s="308"/>
      <c r="IEP41" s="308"/>
      <c r="IEQ41" s="308"/>
      <c r="IER41" s="308"/>
      <c r="IES41" s="308"/>
      <c r="IET41" s="308"/>
      <c r="IEU41" s="308"/>
      <c r="IEV41" s="308"/>
      <c r="IEW41" s="308"/>
      <c r="IEX41" s="308"/>
      <c r="IEY41" s="308"/>
      <c r="IEZ41" s="308"/>
      <c r="IFA41" s="308"/>
      <c r="IFB41" s="308"/>
      <c r="IFC41" s="308"/>
      <c r="IFD41" s="308"/>
      <c r="IFE41" s="308"/>
      <c r="IFF41" s="308"/>
      <c r="IFG41" s="308"/>
      <c r="IFH41" s="308"/>
      <c r="IFI41" s="308"/>
      <c r="IFJ41" s="308"/>
      <c r="IFK41" s="308"/>
      <c r="IFL41" s="308"/>
      <c r="IFM41" s="308"/>
      <c r="IFN41" s="308"/>
      <c r="IFO41" s="308"/>
      <c r="IFP41" s="308"/>
      <c r="IFQ41" s="308"/>
      <c r="IFR41" s="308"/>
      <c r="IFS41" s="308"/>
      <c r="IFT41" s="308"/>
      <c r="IFU41" s="308"/>
      <c r="IFV41" s="308"/>
      <c r="IFW41" s="308"/>
      <c r="IFX41" s="308"/>
      <c r="IFY41" s="308"/>
      <c r="IFZ41" s="308"/>
      <c r="IGA41" s="308"/>
      <c r="IGB41" s="308"/>
      <c r="IGC41" s="308"/>
      <c r="IGD41" s="308"/>
      <c r="IGE41" s="308"/>
      <c r="IGF41" s="308"/>
      <c r="IGG41" s="308"/>
      <c r="IGH41" s="308"/>
      <c r="IGI41" s="308"/>
      <c r="IGJ41" s="308"/>
      <c r="IGK41" s="308"/>
      <c r="IGL41" s="308"/>
      <c r="IGM41" s="308"/>
      <c r="IGN41" s="308"/>
      <c r="IGO41" s="308"/>
      <c r="IGP41" s="308"/>
      <c r="IGQ41" s="308"/>
      <c r="IGR41" s="308"/>
      <c r="IGS41" s="308"/>
      <c r="IGT41" s="308"/>
      <c r="IGU41" s="308"/>
      <c r="IGV41" s="308"/>
      <c r="IGW41" s="308"/>
      <c r="IGX41" s="308"/>
      <c r="IGY41" s="308"/>
      <c r="IGZ41" s="308"/>
      <c r="IHA41" s="308"/>
      <c r="IHB41" s="308"/>
      <c r="IHC41" s="308"/>
      <c r="IHD41" s="308"/>
      <c r="IHE41" s="308"/>
      <c r="IHF41" s="308"/>
      <c r="IHG41" s="308"/>
      <c r="IHH41" s="308"/>
      <c r="IHI41" s="308"/>
      <c r="IHJ41" s="308"/>
      <c r="IHK41" s="308"/>
      <c r="IHL41" s="308"/>
      <c r="IHM41" s="308"/>
      <c r="IHN41" s="308"/>
      <c r="IHO41" s="308"/>
      <c r="IHP41" s="308"/>
      <c r="IHQ41" s="308"/>
      <c r="IHR41" s="308"/>
      <c r="IHS41" s="308"/>
      <c r="IHT41" s="308"/>
      <c r="IHU41" s="308"/>
      <c r="IHV41" s="308"/>
      <c r="IHW41" s="308"/>
      <c r="IHX41" s="308"/>
      <c r="IHY41" s="308"/>
      <c r="IHZ41" s="308"/>
      <c r="IIA41" s="308"/>
      <c r="IIB41" s="308"/>
      <c r="IIC41" s="308"/>
      <c r="IID41" s="308"/>
      <c r="IIE41" s="308"/>
      <c r="IIF41" s="308"/>
      <c r="IIG41" s="308"/>
      <c r="IIH41" s="308"/>
      <c r="III41" s="308"/>
      <c r="IIJ41" s="308"/>
      <c r="IIK41" s="308"/>
      <c r="IIL41" s="308"/>
      <c r="IIM41" s="308"/>
      <c r="IIN41" s="308"/>
      <c r="IIO41" s="308"/>
      <c r="IIP41" s="308"/>
      <c r="IIQ41" s="308"/>
      <c r="IIR41" s="308"/>
      <c r="IIS41" s="308"/>
      <c r="IIT41" s="308"/>
      <c r="IIU41" s="308"/>
      <c r="IIV41" s="308"/>
      <c r="IIW41" s="308"/>
      <c r="IIX41" s="308"/>
      <c r="IIY41" s="308"/>
      <c r="IIZ41" s="308"/>
      <c r="IJA41" s="308"/>
      <c r="IJB41" s="308"/>
      <c r="IJC41" s="308"/>
      <c r="IJD41" s="308"/>
      <c r="IJE41" s="308"/>
      <c r="IJF41" s="308"/>
      <c r="IJG41" s="308"/>
      <c r="IJH41" s="308"/>
      <c r="IJI41" s="308"/>
      <c r="IJJ41" s="308"/>
      <c r="IJK41" s="308"/>
      <c r="IJL41" s="308"/>
      <c r="IJM41" s="308"/>
      <c r="IJN41" s="308"/>
      <c r="IJO41" s="308"/>
      <c r="IJP41" s="308"/>
      <c r="IJQ41" s="308"/>
      <c r="IJR41" s="308"/>
      <c r="IJS41" s="308"/>
      <c r="IJT41" s="308"/>
      <c r="IJU41" s="308"/>
      <c r="IJV41" s="308"/>
      <c r="IJW41" s="308"/>
      <c r="IJX41" s="308"/>
      <c r="IJY41" s="308"/>
      <c r="IJZ41" s="308"/>
      <c r="IKA41" s="308"/>
      <c r="IKB41" s="308"/>
      <c r="IKC41" s="308"/>
      <c r="IKD41" s="308"/>
      <c r="IKE41" s="308"/>
      <c r="IKF41" s="308"/>
      <c r="IKG41" s="308"/>
      <c r="IKH41" s="308"/>
      <c r="IKI41" s="308"/>
      <c r="IKJ41" s="308"/>
      <c r="IKK41" s="308"/>
      <c r="IKL41" s="308"/>
      <c r="IKM41" s="308"/>
      <c r="IKN41" s="308"/>
      <c r="IKO41" s="308"/>
      <c r="IKP41" s="308"/>
      <c r="IKQ41" s="308"/>
      <c r="IKR41" s="308"/>
      <c r="IKS41" s="308"/>
      <c r="IKT41" s="308"/>
      <c r="IKU41" s="308"/>
      <c r="IKV41" s="308"/>
      <c r="IKW41" s="308"/>
      <c r="IKX41" s="308"/>
      <c r="IKY41" s="308"/>
      <c r="IKZ41" s="308"/>
      <c r="ILA41" s="308"/>
      <c r="ILB41" s="308"/>
      <c r="ILC41" s="308"/>
      <c r="ILD41" s="308"/>
      <c r="ILE41" s="308"/>
      <c r="ILF41" s="308"/>
      <c r="ILG41" s="308"/>
      <c r="ILH41" s="308"/>
      <c r="ILI41" s="308"/>
      <c r="ILJ41" s="308"/>
      <c r="ILK41" s="308"/>
      <c r="ILL41" s="308"/>
      <c r="ILM41" s="308"/>
      <c r="ILN41" s="308"/>
      <c r="ILO41" s="308"/>
      <c r="ILP41" s="308"/>
      <c r="ILQ41" s="308"/>
      <c r="ILR41" s="308"/>
      <c r="ILS41" s="308"/>
      <c r="ILT41" s="308"/>
      <c r="ILU41" s="308"/>
      <c r="ILV41" s="308"/>
      <c r="ILW41" s="308"/>
      <c r="ILX41" s="308"/>
      <c r="ILY41" s="308"/>
      <c r="ILZ41" s="308"/>
      <c r="IMA41" s="308"/>
      <c r="IMB41" s="308"/>
      <c r="IMC41" s="308"/>
      <c r="IMD41" s="308"/>
      <c r="IME41" s="308"/>
      <c r="IMF41" s="308"/>
      <c r="IMG41" s="308"/>
      <c r="IMH41" s="308"/>
      <c r="IMI41" s="308"/>
      <c r="IMJ41" s="308"/>
      <c r="IMK41" s="308"/>
      <c r="IML41" s="308"/>
      <c r="IMM41" s="308"/>
      <c r="IMN41" s="308"/>
      <c r="IMO41" s="308"/>
      <c r="IMP41" s="308"/>
      <c r="IMQ41" s="308"/>
      <c r="IMR41" s="308"/>
      <c r="IMS41" s="308"/>
      <c r="IMT41" s="308"/>
      <c r="IMU41" s="308"/>
      <c r="IMV41" s="308"/>
      <c r="IMW41" s="308"/>
      <c r="IMX41" s="308"/>
      <c r="IMY41" s="308"/>
      <c r="IMZ41" s="308"/>
      <c r="INA41" s="308"/>
      <c r="INB41" s="308"/>
      <c r="INC41" s="308"/>
      <c r="IND41" s="308"/>
      <c r="INE41" s="308"/>
      <c r="INF41" s="308"/>
      <c r="ING41" s="308"/>
      <c r="INH41" s="308"/>
      <c r="INI41" s="308"/>
      <c r="INJ41" s="308"/>
      <c r="INK41" s="308"/>
      <c r="INL41" s="308"/>
      <c r="INM41" s="308"/>
      <c r="INN41" s="308"/>
      <c r="INO41" s="308"/>
      <c r="INP41" s="308"/>
      <c r="INQ41" s="308"/>
      <c r="INR41" s="308"/>
      <c r="INS41" s="308"/>
      <c r="INT41" s="308"/>
      <c r="INU41" s="308"/>
      <c r="INV41" s="308"/>
      <c r="INW41" s="308"/>
      <c r="INX41" s="308"/>
      <c r="INY41" s="308"/>
      <c r="INZ41" s="308"/>
      <c r="IOA41" s="308"/>
      <c r="IOB41" s="308"/>
      <c r="IOC41" s="308"/>
      <c r="IOD41" s="308"/>
      <c r="IOE41" s="308"/>
      <c r="IOF41" s="308"/>
      <c r="IOG41" s="308"/>
      <c r="IOH41" s="308"/>
      <c r="IOI41" s="308"/>
      <c r="IOJ41" s="308"/>
      <c r="IOK41" s="308"/>
      <c r="IOL41" s="308"/>
      <c r="IOM41" s="308"/>
      <c r="ION41" s="308"/>
      <c r="IOO41" s="308"/>
      <c r="IOP41" s="308"/>
      <c r="IOQ41" s="308"/>
      <c r="IOR41" s="308"/>
      <c r="IOS41" s="308"/>
      <c r="IOT41" s="308"/>
      <c r="IOU41" s="308"/>
      <c r="IOV41" s="308"/>
      <c r="IOW41" s="308"/>
      <c r="IOX41" s="308"/>
      <c r="IOY41" s="308"/>
      <c r="IOZ41" s="308"/>
      <c r="IPA41" s="308"/>
      <c r="IPB41" s="308"/>
      <c r="IPC41" s="308"/>
      <c r="IPD41" s="308"/>
      <c r="IPE41" s="308"/>
      <c r="IPF41" s="308"/>
      <c r="IPG41" s="308"/>
      <c r="IPH41" s="308"/>
      <c r="IPI41" s="308"/>
      <c r="IPJ41" s="308"/>
      <c r="IPK41" s="308"/>
      <c r="IPL41" s="308"/>
      <c r="IPM41" s="308"/>
      <c r="IPN41" s="308"/>
      <c r="IPO41" s="308"/>
      <c r="IPP41" s="308"/>
      <c r="IPQ41" s="308"/>
      <c r="IPR41" s="308"/>
      <c r="IPS41" s="308"/>
      <c r="IPT41" s="308"/>
      <c r="IPU41" s="308"/>
      <c r="IPV41" s="308"/>
      <c r="IPW41" s="308"/>
      <c r="IPX41" s="308"/>
      <c r="IPY41" s="308"/>
      <c r="IPZ41" s="308"/>
      <c r="IQA41" s="308"/>
      <c r="IQB41" s="308"/>
      <c r="IQC41" s="308"/>
      <c r="IQD41" s="308"/>
      <c r="IQE41" s="308"/>
      <c r="IQF41" s="308"/>
      <c r="IQG41" s="308"/>
      <c r="IQH41" s="308"/>
      <c r="IQI41" s="308"/>
      <c r="IQJ41" s="308"/>
      <c r="IQK41" s="308"/>
      <c r="IQL41" s="308"/>
      <c r="IQM41" s="308"/>
      <c r="IQN41" s="308"/>
      <c r="IQO41" s="308"/>
      <c r="IQP41" s="308"/>
      <c r="IQQ41" s="308"/>
      <c r="IQR41" s="308"/>
      <c r="IQS41" s="308"/>
      <c r="IQT41" s="308"/>
      <c r="IQU41" s="308"/>
      <c r="IQV41" s="308"/>
      <c r="IQW41" s="308"/>
      <c r="IQX41" s="308"/>
      <c r="IQY41" s="308"/>
      <c r="IQZ41" s="308"/>
      <c r="IRA41" s="308"/>
      <c r="IRB41" s="308"/>
      <c r="IRC41" s="308"/>
      <c r="IRD41" s="308"/>
      <c r="IRE41" s="308"/>
      <c r="IRF41" s="308"/>
      <c r="IRG41" s="308"/>
      <c r="IRH41" s="308"/>
      <c r="IRI41" s="308"/>
      <c r="IRJ41" s="308"/>
      <c r="IRK41" s="308"/>
      <c r="IRL41" s="308"/>
      <c r="IRM41" s="308"/>
      <c r="IRN41" s="308"/>
      <c r="IRO41" s="308"/>
      <c r="IRP41" s="308"/>
      <c r="IRQ41" s="308"/>
      <c r="IRR41" s="308"/>
      <c r="IRS41" s="308"/>
      <c r="IRT41" s="308"/>
      <c r="IRU41" s="308"/>
      <c r="IRV41" s="308"/>
      <c r="IRW41" s="308"/>
      <c r="IRX41" s="308"/>
      <c r="IRY41" s="308"/>
      <c r="IRZ41" s="308"/>
      <c r="ISA41" s="308"/>
      <c r="ISB41" s="308"/>
      <c r="ISC41" s="308"/>
      <c r="ISD41" s="308"/>
      <c r="ISE41" s="308"/>
      <c r="ISF41" s="308"/>
      <c r="ISG41" s="308"/>
      <c r="ISH41" s="308"/>
      <c r="ISI41" s="308"/>
      <c r="ISJ41" s="308"/>
      <c r="ISK41" s="308"/>
      <c r="ISL41" s="308"/>
      <c r="ISM41" s="308"/>
      <c r="ISN41" s="308"/>
      <c r="ISO41" s="308"/>
      <c r="ISP41" s="308"/>
      <c r="ISQ41" s="308"/>
      <c r="ISR41" s="308"/>
      <c r="ISS41" s="308"/>
      <c r="IST41" s="308"/>
      <c r="ISU41" s="308"/>
      <c r="ISV41" s="308"/>
      <c r="ISW41" s="308"/>
      <c r="ISX41" s="308"/>
      <c r="ISY41" s="308"/>
      <c r="ISZ41" s="308"/>
      <c r="ITA41" s="308"/>
      <c r="ITB41" s="308"/>
      <c r="ITC41" s="308"/>
      <c r="ITD41" s="308"/>
      <c r="ITE41" s="308"/>
      <c r="ITF41" s="308"/>
      <c r="ITG41" s="308"/>
      <c r="ITH41" s="308"/>
      <c r="ITI41" s="308"/>
      <c r="ITJ41" s="308"/>
      <c r="ITK41" s="308"/>
      <c r="ITL41" s="308"/>
      <c r="ITM41" s="308"/>
      <c r="ITN41" s="308"/>
      <c r="ITO41" s="308"/>
      <c r="ITP41" s="308"/>
      <c r="ITQ41" s="308"/>
      <c r="ITR41" s="308"/>
      <c r="ITS41" s="308"/>
      <c r="ITT41" s="308"/>
      <c r="ITU41" s="308"/>
      <c r="ITV41" s="308"/>
      <c r="ITW41" s="308"/>
      <c r="ITX41" s="308"/>
      <c r="ITY41" s="308"/>
      <c r="ITZ41" s="308"/>
      <c r="IUA41" s="308"/>
      <c r="IUB41" s="308"/>
      <c r="IUC41" s="308"/>
      <c r="IUD41" s="308"/>
      <c r="IUE41" s="308"/>
      <c r="IUF41" s="308"/>
      <c r="IUG41" s="308"/>
      <c r="IUH41" s="308"/>
      <c r="IUI41" s="308"/>
      <c r="IUJ41" s="308"/>
      <c r="IUK41" s="308"/>
      <c r="IUL41" s="308"/>
      <c r="IUM41" s="308"/>
      <c r="IUN41" s="308"/>
      <c r="IUO41" s="308"/>
      <c r="IUP41" s="308"/>
      <c r="IUQ41" s="308"/>
      <c r="IUR41" s="308"/>
      <c r="IUS41" s="308"/>
      <c r="IUT41" s="308"/>
      <c r="IUU41" s="308"/>
      <c r="IUV41" s="308"/>
      <c r="IUW41" s="308"/>
      <c r="IUX41" s="308"/>
      <c r="IUY41" s="308"/>
      <c r="IUZ41" s="308"/>
      <c r="IVA41" s="308"/>
      <c r="IVB41" s="308"/>
      <c r="IVC41" s="308"/>
      <c r="IVD41" s="308"/>
      <c r="IVE41" s="308"/>
      <c r="IVF41" s="308"/>
      <c r="IVG41" s="308"/>
      <c r="IVH41" s="308"/>
      <c r="IVI41" s="308"/>
      <c r="IVJ41" s="308"/>
      <c r="IVK41" s="308"/>
      <c r="IVL41" s="308"/>
      <c r="IVM41" s="308"/>
      <c r="IVN41" s="308"/>
      <c r="IVO41" s="308"/>
      <c r="IVP41" s="308"/>
      <c r="IVQ41" s="308"/>
      <c r="IVR41" s="308"/>
      <c r="IVS41" s="308"/>
      <c r="IVT41" s="308"/>
      <c r="IVU41" s="308"/>
      <c r="IVV41" s="308"/>
      <c r="IVW41" s="308"/>
      <c r="IVX41" s="308"/>
      <c r="IVY41" s="308"/>
      <c r="IVZ41" s="308"/>
      <c r="IWA41" s="308"/>
      <c r="IWB41" s="308"/>
      <c r="IWC41" s="308"/>
      <c r="IWD41" s="308"/>
      <c r="IWE41" s="308"/>
      <c r="IWF41" s="308"/>
      <c r="IWG41" s="308"/>
      <c r="IWH41" s="308"/>
      <c r="IWI41" s="308"/>
      <c r="IWJ41" s="308"/>
      <c r="IWK41" s="308"/>
      <c r="IWL41" s="308"/>
      <c r="IWM41" s="308"/>
      <c r="IWN41" s="308"/>
      <c r="IWO41" s="308"/>
      <c r="IWP41" s="308"/>
      <c r="IWQ41" s="308"/>
      <c r="IWR41" s="308"/>
      <c r="IWS41" s="308"/>
      <c r="IWT41" s="308"/>
      <c r="IWU41" s="308"/>
      <c r="IWV41" s="308"/>
      <c r="IWW41" s="308"/>
      <c r="IWX41" s="308"/>
      <c r="IWY41" s="308"/>
      <c r="IWZ41" s="308"/>
      <c r="IXA41" s="308"/>
      <c r="IXB41" s="308"/>
      <c r="IXC41" s="308"/>
      <c r="IXD41" s="308"/>
      <c r="IXE41" s="308"/>
      <c r="IXF41" s="308"/>
      <c r="IXG41" s="308"/>
      <c r="IXH41" s="308"/>
      <c r="IXI41" s="308"/>
      <c r="IXJ41" s="308"/>
      <c r="IXK41" s="308"/>
      <c r="IXL41" s="308"/>
      <c r="IXM41" s="308"/>
      <c r="IXN41" s="308"/>
      <c r="IXO41" s="308"/>
      <c r="IXP41" s="308"/>
      <c r="IXQ41" s="308"/>
      <c r="IXR41" s="308"/>
      <c r="IXS41" s="308"/>
      <c r="IXT41" s="308"/>
      <c r="IXU41" s="308"/>
      <c r="IXV41" s="308"/>
      <c r="IXW41" s="308"/>
      <c r="IXX41" s="308"/>
      <c r="IXY41" s="308"/>
      <c r="IXZ41" s="308"/>
      <c r="IYA41" s="308"/>
      <c r="IYB41" s="308"/>
      <c r="IYC41" s="308"/>
      <c r="IYD41" s="308"/>
      <c r="IYE41" s="308"/>
      <c r="IYF41" s="308"/>
      <c r="IYG41" s="308"/>
      <c r="IYH41" s="308"/>
      <c r="IYI41" s="308"/>
      <c r="IYJ41" s="308"/>
      <c r="IYK41" s="308"/>
      <c r="IYL41" s="308"/>
      <c r="IYM41" s="308"/>
      <c r="IYN41" s="308"/>
      <c r="IYO41" s="308"/>
      <c r="IYP41" s="308"/>
      <c r="IYQ41" s="308"/>
      <c r="IYR41" s="308"/>
      <c r="IYS41" s="308"/>
      <c r="IYT41" s="308"/>
      <c r="IYU41" s="308"/>
      <c r="IYV41" s="308"/>
      <c r="IYW41" s="308"/>
      <c r="IYX41" s="308"/>
      <c r="IYY41" s="308"/>
      <c r="IYZ41" s="308"/>
      <c r="IZA41" s="308"/>
      <c r="IZB41" s="308"/>
      <c r="IZC41" s="308"/>
      <c r="IZD41" s="308"/>
      <c r="IZE41" s="308"/>
      <c r="IZF41" s="308"/>
      <c r="IZG41" s="308"/>
      <c r="IZH41" s="308"/>
      <c r="IZI41" s="308"/>
      <c r="IZJ41" s="308"/>
      <c r="IZK41" s="308"/>
      <c r="IZL41" s="308"/>
      <c r="IZM41" s="308"/>
      <c r="IZN41" s="308"/>
      <c r="IZO41" s="308"/>
      <c r="IZP41" s="308"/>
      <c r="IZQ41" s="308"/>
      <c r="IZR41" s="308"/>
      <c r="IZS41" s="308"/>
      <c r="IZT41" s="308"/>
      <c r="IZU41" s="308"/>
      <c r="IZV41" s="308"/>
      <c r="IZW41" s="308"/>
      <c r="IZX41" s="308"/>
      <c r="IZY41" s="308"/>
      <c r="IZZ41" s="308"/>
      <c r="JAA41" s="308"/>
      <c r="JAB41" s="308"/>
      <c r="JAC41" s="308"/>
      <c r="JAD41" s="308"/>
      <c r="JAE41" s="308"/>
      <c r="JAF41" s="308"/>
      <c r="JAG41" s="308"/>
      <c r="JAH41" s="308"/>
      <c r="JAI41" s="308"/>
      <c r="JAJ41" s="308"/>
      <c r="JAK41" s="308"/>
      <c r="JAL41" s="308"/>
      <c r="JAM41" s="308"/>
      <c r="JAN41" s="308"/>
      <c r="JAO41" s="308"/>
      <c r="JAP41" s="308"/>
      <c r="JAQ41" s="308"/>
      <c r="JAR41" s="308"/>
      <c r="JAS41" s="308"/>
      <c r="JAT41" s="308"/>
      <c r="JAU41" s="308"/>
      <c r="JAV41" s="308"/>
      <c r="JAW41" s="308"/>
      <c r="JAX41" s="308"/>
      <c r="JAY41" s="308"/>
      <c r="JAZ41" s="308"/>
      <c r="JBA41" s="308"/>
      <c r="JBB41" s="308"/>
      <c r="JBC41" s="308"/>
      <c r="JBD41" s="308"/>
      <c r="JBE41" s="308"/>
      <c r="JBF41" s="308"/>
      <c r="JBG41" s="308"/>
      <c r="JBH41" s="308"/>
      <c r="JBI41" s="308"/>
      <c r="JBJ41" s="308"/>
      <c r="JBK41" s="308"/>
      <c r="JBL41" s="308"/>
      <c r="JBM41" s="308"/>
      <c r="JBN41" s="308"/>
      <c r="JBO41" s="308"/>
      <c r="JBP41" s="308"/>
      <c r="JBQ41" s="308"/>
      <c r="JBR41" s="308"/>
      <c r="JBS41" s="308"/>
      <c r="JBT41" s="308"/>
      <c r="JBU41" s="308"/>
      <c r="JBV41" s="308"/>
      <c r="JBW41" s="308"/>
      <c r="JBX41" s="308"/>
      <c r="JBY41" s="308"/>
      <c r="JBZ41" s="308"/>
      <c r="JCA41" s="308"/>
      <c r="JCB41" s="308"/>
      <c r="JCC41" s="308"/>
      <c r="JCD41" s="308"/>
      <c r="JCE41" s="308"/>
      <c r="JCF41" s="308"/>
      <c r="JCG41" s="308"/>
      <c r="JCH41" s="308"/>
      <c r="JCI41" s="308"/>
      <c r="JCJ41" s="308"/>
      <c r="JCK41" s="308"/>
      <c r="JCL41" s="308"/>
      <c r="JCM41" s="308"/>
      <c r="JCN41" s="308"/>
      <c r="JCO41" s="308"/>
      <c r="JCP41" s="308"/>
      <c r="JCQ41" s="308"/>
      <c r="JCR41" s="308"/>
      <c r="JCS41" s="308"/>
      <c r="JCT41" s="308"/>
      <c r="JCU41" s="308"/>
      <c r="JCV41" s="308"/>
      <c r="JCW41" s="308"/>
      <c r="JCX41" s="308"/>
      <c r="JCY41" s="308"/>
      <c r="JCZ41" s="308"/>
      <c r="JDA41" s="308"/>
      <c r="JDB41" s="308"/>
      <c r="JDC41" s="308"/>
      <c r="JDD41" s="308"/>
      <c r="JDE41" s="308"/>
      <c r="JDF41" s="308"/>
      <c r="JDG41" s="308"/>
      <c r="JDH41" s="308"/>
      <c r="JDI41" s="308"/>
      <c r="JDJ41" s="308"/>
      <c r="JDK41" s="308"/>
      <c r="JDL41" s="308"/>
      <c r="JDM41" s="308"/>
      <c r="JDN41" s="308"/>
      <c r="JDO41" s="308"/>
      <c r="JDP41" s="308"/>
      <c r="JDQ41" s="308"/>
      <c r="JDR41" s="308"/>
      <c r="JDS41" s="308"/>
      <c r="JDT41" s="308"/>
      <c r="JDU41" s="308"/>
      <c r="JDV41" s="308"/>
      <c r="JDW41" s="308"/>
      <c r="JDX41" s="308"/>
      <c r="JDY41" s="308"/>
      <c r="JDZ41" s="308"/>
      <c r="JEA41" s="308"/>
      <c r="JEB41" s="308"/>
      <c r="JEC41" s="308"/>
      <c r="JED41" s="308"/>
      <c r="JEE41" s="308"/>
      <c r="JEF41" s="308"/>
      <c r="JEG41" s="308"/>
      <c r="JEH41" s="308"/>
      <c r="JEI41" s="308"/>
      <c r="JEJ41" s="308"/>
      <c r="JEK41" s="308"/>
      <c r="JEL41" s="308"/>
      <c r="JEM41" s="308"/>
      <c r="JEN41" s="308"/>
      <c r="JEO41" s="308"/>
      <c r="JEP41" s="308"/>
      <c r="JEQ41" s="308"/>
      <c r="JER41" s="308"/>
      <c r="JES41" s="308"/>
      <c r="JET41" s="308"/>
      <c r="JEU41" s="308"/>
      <c r="JEV41" s="308"/>
      <c r="JEW41" s="308"/>
      <c r="JEX41" s="308"/>
      <c r="JEY41" s="308"/>
      <c r="JEZ41" s="308"/>
      <c r="JFA41" s="308"/>
      <c r="JFB41" s="308"/>
      <c r="JFC41" s="308"/>
      <c r="JFD41" s="308"/>
      <c r="JFE41" s="308"/>
      <c r="JFF41" s="308"/>
      <c r="JFG41" s="308"/>
      <c r="JFH41" s="308"/>
      <c r="JFI41" s="308"/>
      <c r="JFJ41" s="308"/>
      <c r="JFK41" s="308"/>
      <c r="JFL41" s="308"/>
      <c r="JFM41" s="308"/>
      <c r="JFN41" s="308"/>
      <c r="JFO41" s="308"/>
      <c r="JFP41" s="308"/>
      <c r="JFQ41" s="308"/>
      <c r="JFR41" s="308"/>
      <c r="JFS41" s="308"/>
      <c r="JFT41" s="308"/>
      <c r="JFU41" s="308"/>
      <c r="JFV41" s="308"/>
      <c r="JFW41" s="308"/>
      <c r="JFX41" s="308"/>
      <c r="JFY41" s="308"/>
      <c r="JFZ41" s="308"/>
      <c r="JGA41" s="308"/>
      <c r="JGB41" s="308"/>
      <c r="JGC41" s="308"/>
      <c r="JGD41" s="308"/>
      <c r="JGE41" s="308"/>
      <c r="JGF41" s="308"/>
      <c r="JGG41" s="308"/>
      <c r="JGH41" s="308"/>
      <c r="JGI41" s="308"/>
      <c r="JGJ41" s="308"/>
      <c r="JGK41" s="308"/>
      <c r="JGL41" s="308"/>
      <c r="JGM41" s="308"/>
      <c r="JGN41" s="308"/>
      <c r="JGO41" s="308"/>
      <c r="JGP41" s="308"/>
      <c r="JGQ41" s="308"/>
      <c r="JGR41" s="308"/>
      <c r="JGS41" s="308"/>
      <c r="JGT41" s="308"/>
      <c r="JGU41" s="308"/>
      <c r="JGV41" s="308"/>
      <c r="JGW41" s="308"/>
      <c r="JGX41" s="308"/>
      <c r="JGY41" s="308"/>
      <c r="JGZ41" s="308"/>
      <c r="JHA41" s="308"/>
      <c r="JHB41" s="308"/>
      <c r="JHC41" s="308"/>
      <c r="JHD41" s="308"/>
      <c r="JHE41" s="308"/>
      <c r="JHF41" s="308"/>
      <c r="JHG41" s="308"/>
      <c r="JHH41" s="308"/>
      <c r="JHI41" s="308"/>
      <c r="JHJ41" s="308"/>
      <c r="JHK41" s="308"/>
      <c r="JHL41" s="308"/>
      <c r="JHM41" s="308"/>
      <c r="JHN41" s="308"/>
      <c r="JHO41" s="308"/>
      <c r="JHP41" s="308"/>
      <c r="JHQ41" s="308"/>
      <c r="JHR41" s="308"/>
      <c r="JHS41" s="308"/>
      <c r="JHT41" s="308"/>
      <c r="JHU41" s="308"/>
      <c r="JHV41" s="308"/>
      <c r="JHW41" s="308"/>
      <c r="JHX41" s="308"/>
      <c r="JHY41" s="308"/>
      <c r="JHZ41" s="308"/>
      <c r="JIA41" s="308"/>
      <c r="JIB41" s="308"/>
      <c r="JIC41" s="308"/>
      <c r="JID41" s="308"/>
      <c r="JIE41" s="308"/>
      <c r="JIF41" s="308"/>
      <c r="JIG41" s="308"/>
      <c r="JIH41" s="308"/>
      <c r="JII41" s="308"/>
      <c r="JIJ41" s="308"/>
      <c r="JIK41" s="308"/>
      <c r="JIL41" s="308"/>
      <c r="JIM41" s="308"/>
      <c r="JIN41" s="308"/>
      <c r="JIO41" s="308"/>
      <c r="JIP41" s="308"/>
      <c r="JIQ41" s="308"/>
      <c r="JIR41" s="308"/>
      <c r="JIS41" s="308"/>
      <c r="JIT41" s="308"/>
      <c r="JIU41" s="308"/>
      <c r="JIV41" s="308"/>
      <c r="JIW41" s="308"/>
      <c r="JIX41" s="308"/>
      <c r="JIY41" s="308"/>
      <c r="JIZ41" s="308"/>
      <c r="JJA41" s="308"/>
      <c r="JJB41" s="308"/>
      <c r="JJC41" s="308"/>
      <c r="JJD41" s="308"/>
      <c r="JJE41" s="308"/>
      <c r="JJF41" s="308"/>
      <c r="JJG41" s="308"/>
      <c r="JJH41" s="308"/>
      <c r="JJI41" s="308"/>
      <c r="JJJ41" s="308"/>
      <c r="JJK41" s="308"/>
      <c r="JJL41" s="308"/>
      <c r="JJM41" s="308"/>
      <c r="JJN41" s="308"/>
      <c r="JJO41" s="308"/>
      <c r="JJP41" s="308"/>
      <c r="JJQ41" s="308"/>
      <c r="JJR41" s="308"/>
      <c r="JJS41" s="308"/>
      <c r="JJT41" s="308"/>
      <c r="JJU41" s="308"/>
      <c r="JJV41" s="308"/>
      <c r="JJW41" s="308"/>
      <c r="JJX41" s="308"/>
      <c r="JJY41" s="308"/>
      <c r="JJZ41" s="308"/>
      <c r="JKA41" s="308"/>
      <c r="JKB41" s="308"/>
      <c r="JKC41" s="308"/>
      <c r="JKD41" s="308"/>
      <c r="JKE41" s="308"/>
      <c r="JKF41" s="308"/>
      <c r="JKG41" s="308"/>
      <c r="JKH41" s="308"/>
      <c r="JKI41" s="308"/>
      <c r="JKJ41" s="308"/>
      <c r="JKK41" s="308"/>
      <c r="JKL41" s="308"/>
      <c r="JKM41" s="308"/>
      <c r="JKN41" s="308"/>
      <c r="JKO41" s="308"/>
      <c r="JKP41" s="308"/>
      <c r="JKQ41" s="308"/>
      <c r="JKR41" s="308"/>
      <c r="JKS41" s="308"/>
      <c r="JKT41" s="308"/>
      <c r="JKU41" s="308"/>
      <c r="JKV41" s="308"/>
      <c r="JKW41" s="308"/>
      <c r="JKX41" s="308"/>
      <c r="JKY41" s="308"/>
      <c r="JKZ41" s="308"/>
      <c r="JLA41" s="308"/>
      <c r="JLB41" s="308"/>
      <c r="JLC41" s="308"/>
      <c r="JLD41" s="308"/>
      <c r="JLE41" s="308"/>
      <c r="JLF41" s="308"/>
      <c r="JLG41" s="308"/>
      <c r="JLH41" s="308"/>
      <c r="JLI41" s="308"/>
      <c r="JLJ41" s="308"/>
      <c r="JLK41" s="308"/>
      <c r="JLL41" s="308"/>
      <c r="JLM41" s="308"/>
      <c r="JLN41" s="308"/>
      <c r="JLO41" s="308"/>
      <c r="JLP41" s="308"/>
      <c r="JLQ41" s="308"/>
      <c r="JLR41" s="308"/>
      <c r="JLS41" s="308"/>
      <c r="JLT41" s="308"/>
      <c r="JLU41" s="308"/>
      <c r="JLV41" s="308"/>
      <c r="JLW41" s="308"/>
      <c r="JLX41" s="308"/>
      <c r="JLY41" s="308"/>
      <c r="JLZ41" s="308"/>
      <c r="JMA41" s="308"/>
      <c r="JMB41" s="308"/>
      <c r="JMC41" s="308"/>
      <c r="JMD41" s="308"/>
      <c r="JME41" s="308"/>
      <c r="JMF41" s="308"/>
      <c r="JMG41" s="308"/>
      <c r="JMH41" s="308"/>
      <c r="JMI41" s="308"/>
      <c r="JMJ41" s="308"/>
      <c r="JMK41" s="308"/>
      <c r="JML41" s="308"/>
      <c r="JMM41" s="308"/>
      <c r="JMN41" s="308"/>
      <c r="JMO41" s="308"/>
      <c r="JMP41" s="308"/>
      <c r="JMQ41" s="308"/>
      <c r="JMR41" s="308"/>
      <c r="JMS41" s="308"/>
      <c r="JMT41" s="308"/>
      <c r="JMU41" s="308"/>
      <c r="JMV41" s="308"/>
      <c r="JMW41" s="308"/>
      <c r="JMX41" s="308"/>
      <c r="JMY41" s="308"/>
      <c r="JMZ41" s="308"/>
      <c r="JNA41" s="308"/>
      <c r="JNB41" s="308"/>
      <c r="JNC41" s="308"/>
      <c r="JND41" s="308"/>
      <c r="JNE41" s="308"/>
      <c r="JNF41" s="308"/>
      <c r="JNG41" s="308"/>
      <c r="JNH41" s="308"/>
      <c r="JNI41" s="308"/>
      <c r="JNJ41" s="308"/>
      <c r="JNK41" s="308"/>
      <c r="JNL41" s="308"/>
      <c r="JNM41" s="308"/>
      <c r="JNN41" s="308"/>
      <c r="JNO41" s="308"/>
      <c r="JNP41" s="308"/>
      <c r="JNQ41" s="308"/>
      <c r="JNR41" s="308"/>
      <c r="JNS41" s="308"/>
      <c r="JNT41" s="308"/>
      <c r="JNU41" s="308"/>
      <c r="JNV41" s="308"/>
      <c r="JNW41" s="308"/>
      <c r="JNX41" s="308"/>
      <c r="JNY41" s="308"/>
      <c r="JNZ41" s="308"/>
      <c r="JOA41" s="308"/>
      <c r="JOB41" s="308"/>
      <c r="JOC41" s="308"/>
      <c r="JOD41" s="308"/>
      <c r="JOE41" s="308"/>
      <c r="JOF41" s="308"/>
      <c r="JOG41" s="308"/>
      <c r="JOH41" s="308"/>
      <c r="JOI41" s="308"/>
      <c r="JOJ41" s="308"/>
      <c r="JOK41" s="308"/>
      <c r="JOL41" s="308"/>
      <c r="JOM41" s="308"/>
      <c r="JON41" s="308"/>
      <c r="JOO41" s="308"/>
      <c r="JOP41" s="308"/>
      <c r="JOQ41" s="308"/>
      <c r="JOR41" s="308"/>
      <c r="JOS41" s="308"/>
      <c r="JOT41" s="308"/>
      <c r="JOU41" s="308"/>
      <c r="JOV41" s="308"/>
      <c r="JOW41" s="308"/>
      <c r="JOX41" s="308"/>
      <c r="JOY41" s="308"/>
      <c r="JOZ41" s="308"/>
      <c r="JPA41" s="308"/>
      <c r="JPB41" s="308"/>
      <c r="JPC41" s="308"/>
      <c r="JPD41" s="308"/>
      <c r="JPE41" s="308"/>
      <c r="JPF41" s="308"/>
      <c r="JPG41" s="308"/>
      <c r="JPH41" s="308"/>
      <c r="JPI41" s="308"/>
      <c r="JPJ41" s="308"/>
      <c r="JPK41" s="308"/>
      <c r="JPL41" s="308"/>
      <c r="JPM41" s="308"/>
      <c r="JPN41" s="308"/>
      <c r="JPO41" s="308"/>
      <c r="JPP41" s="308"/>
      <c r="JPQ41" s="308"/>
      <c r="JPR41" s="308"/>
      <c r="JPS41" s="308"/>
      <c r="JPT41" s="308"/>
      <c r="JPU41" s="308"/>
      <c r="JPV41" s="308"/>
      <c r="JPW41" s="308"/>
      <c r="JPX41" s="308"/>
      <c r="JPY41" s="308"/>
      <c r="JPZ41" s="308"/>
      <c r="JQA41" s="308"/>
      <c r="JQB41" s="308"/>
      <c r="JQC41" s="308"/>
      <c r="JQD41" s="308"/>
      <c r="JQE41" s="308"/>
      <c r="JQF41" s="308"/>
      <c r="JQG41" s="308"/>
      <c r="JQH41" s="308"/>
      <c r="JQI41" s="308"/>
      <c r="JQJ41" s="308"/>
      <c r="JQK41" s="308"/>
      <c r="JQL41" s="308"/>
      <c r="JQM41" s="308"/>
      <c r="JQN41" s="308"/>
      <c r="JQO41" s="308"/>
      <c r="JQP41" s="308"/>
      <c r="JQQ41" s="308"/>
      <c r="JQR41" s="308"/>
      <c r="JQS41" s="308"/>
      <c r="JQT41" s="308"/>
      <c r="JQU41" s="308"/>
      <c r="JQV41" s="308"/>
      <c r="JQW41" s="308"/>
      <c r="JQX41" s="308"/>
      <c r="JQY41" s="308"/>
      <c r="JQZ41" s="308"/>
      <c r="JRA41" s="308"/>
      <c r="JRB41" s="308"/>
      <c r="JRC41" s="308"/>
      <c r="JRD41" s="308"/>
      <c r="JRE41" s="308"/>
      <c r="JRF41" s="308"/>
      <c r="JRG41" s="308"/>
      <c r="JRH41" s="308"/>
      <c r="JRI41" s="308"/>
      <c r="JRJ41" s="308"/>
      <c r="JRK41" s="308"/>
      <c r="JRL41" s="308"/>
      <c r="JRM41" s="308"/>
      <c r="JRN41" s="308"/>
      <c r="JRO41" s="308"/>
      <c r="JRP41" s="308"/>
      <c r="JRQ41" s="308"/>
      <c r="JRR41" s="308"/>
      <c r="JRS41" s="308"/>
      <c r="JRT41" s="308"/>
      <c r="JRU41" s="308"/>
      <c r="JRV41" s="308"/>
      <c r="JRW41" s="308"/>
      <c r="JRX41" s="308"/>
      <c r="JRY41" s="308"/>
      <c r="JRZ41" s="308"/>
      <c r="JSA41" s="308"/>
      <c r="JSB41" s="308"/>
      <c r="JSC41" s="308"/>
      <c r="JSD41" s="308"/>
      <c r="JSE41" s="308"/>
      <c r="JSF41" s="308"/>
      <c r="JSG41" s="308"/>
      <c r="JSH41" s="308"/>
      <c r="JSI41" s="308"/>
      <c r="JSJ41" s="308"/>
      <c r="JSK41" s="308"/>
      <c r="JSL41" s="308"/>
      <c r="JSM41" s="308"/>
      <c r="JSN41" s="308"/>
      <c r="JSO41" s="308"/>
      <c r="JSP41" s="308"/>
      <c r="JSQ41" s="308"/>
      <c r="JSR41" s="308"/>
      <c r="JSS41" s="308"/>
      <c r="JST41" s="308"/>
      <c r="JSU41" s="308"/>
      <c r="JSV41" s="308"/>
      <c r="JSW41" s="308"/>
      <c r="JSX41" s="308"/>
      <c r="JSY41" s="308"/>
      <c r="JSZ41" s="308"/>
      <c r="JTA41" s="308"/>
      <c r="JTB41" s="308"/>
      <c r="JTC41" s="308"/>
      <c r="JTD41" s="308"/>
      <c r="JTE41" s="308"/>
      <c r="JTF41" s="308"/>
      <c r="JTG41" s="308"/>
      <c r="JTH41" s="308"/>
      <c r="JTI41" s="308"/>
      <c r="JTJ41" s="308"/>
      <c r="JTK41" s="308"/>
      <c r="JTL41" s="308"/>
      <c r="JTM41" s="308"/>
      <c r="JTN41" s="308"/>
      <c r="JTO41" s="308"/>
      <c r="JTP41" s="308"/>
      <c r="JTQ41" s="308"/>
      <c r="JTR41" s="308"/>
      <c r="JTS41" s="308"/>
      <c r="JTT41" s="308"/>
      <c r="JTU41" s="308"/>
      <c r="JTV41" s="308"/>
      <c r="JTW41" s="308"/>
      <c r="JTX41" s="308"/>
      <c r="JTY41" s="308"/>
      <c r="JTZ41" s="308"/>
      <c r="JUA41" s="308"/>
      <c r="JUB41" s="308"/>
      <c r="JUC41" s="308"/>
      <c r="JUD41" s="308"/>
      <c r="JUE41" s="308"/>
      <c r="JUF41" s="308"/>
      <c r="JUG41" s="308"/>
      <c r="JUH41" s="308"/>
      <c r="JUI41" s="308"/>
      <c r="JUJ41" s="308"/>
      <c r="JUK41" s="308"/>
      <c r="JUL41" s="308"/>
      <c r="JUM41" s="308"/>
      <c r="JUN41" s="308"/>
      <c r="JUO41" s="308"/>
      <c r="JUP41" s="308"/>
      <c r="JUQ41" s="308"/>
      <c r="JUR41" s="308"/>
      <c r="JUS41" s="308"/>
      <c r="JUT41" s="308"/>
      <c r="JUU41" s="308"/>
      <c r="JUV41" s="308"/>
      <c r="JUW41" s="308"/>
      <c r="JUX41" s="308"/>
      <c r="JUY41" s="308"/>
      <c r="JUZ41" s="308"/>
      <c r="JVA41" s="308"/>
      <c r="JVB41" s="308"/>
      <c r="JVC41" s="308"/>
      <c r="JVD41" s="308"/>
      <c r="JVE41" s="308"/>
      <c r="JVF41" s="308"/>
      <c r="JVG41" s="308"/>
      <c r="JVH41" s="308"/>
      <c r="JVI41" s="308"/>
      <c r="JVJ41" s="308"/>
      <c r="JVK41" s="308"/>
      <c r="JVL41" s="308"/>
      <c r="JVM41" s="308"/>
      <c r="JVN41" s="308"/>
      <c r="JVO41" s="308"/>
      <c r="JVP41" s="308"/>
      <c r="JVQ41" s="308"/>
      <c r="JVR41" s="308"/>
      <c r="JVS41" s="308"/>
      <c r="JVT41" s="308"/>
      <c r="JVU41" s="308"/>
      <c r="JVV41" s="308"/>
      <c r="JVW41" s="308"/>
      <c r="JVX41" s="308"/>
      <c r="JVY41" s="308"/>
      <c r="JVZ41" s="308"/>
      <c r="JWA41" s="308"/>
      <c r="JWB41" s="308"/>
      <c r="JWC41" s="308"/>
      <c r="JWD41" s="308"/>
      <c r="JWE41" s="308"/>
      <c r="JWF41" s="308"/>
      <c r="JWG41" s="308"/>
      <c r="JWH41" s="308"/>
      <c r="JWI41" s="308"/>
      <c r="JWJ41" s="308"/>
      <c r="JWK41" s="308"/>
      <c r="JWL41" s="308"/>
      <c r="JWM41" s="308"/>
      <c r="JWN41" s="308"/>
      <c r="JWO41" s="308"/>
      <c r="JWP41" s="308"/>
      <c r="JWQ41" s="308"/>
      <c r="JWR41" s="308"/>
      <c r="JWS41" s="308"/>
      <c r="JWT41" s="308"/>
      <c r="JWU41" s="308"/>
      <c r="JWV41" s="308"/>
      <c r="JWW41" s="308"/>
      <c r="JWX41" s="308"/>
      <c r="JWY41" s="308"/>
      <c r="JWZ41" s="308"/>
      <c r="JXA41" s="308"/>
      <c r="JXB41" s="308"/>
      <c r="JXC41" s="308"/>
      <c r="JXD41" s="308"/>
      <c r="JXE41" s="308"/>
      <c r="JXF41" s="308"/>
      <c r="JXG41" s="308"/>
      <c r="JXH41" s="308"/>
      <c r="JXI41" s="308"/>
      <c r="JXJ41" s="308"/>
      <c r="JXK41" s="308"/>
      <c r="JXL41" s="308"/>
      <c r="JXM41" s="308"/>
      <c r="JXN41" s="308"/>
      <c r="JXO41" s="308"/>
      <c r="JXP41" s="308"/>
      <c r="JXQ41" s="308"/>
      <c r="JXR41" s="308"/>
      <c r="JXS41" s="308"/>
      <c r="JXT41" s="308"/>
      <c r="JXU41" s="308"/>
      <c r="JXV41" s="308"/>
      <c r="JXW41" s="308"/>
      <c r="JXX41" s="308"/>
      <c r="JXY41" s="308"/>
      <c r="JXZ41" s="308"/>
      <c r="JYA41" s="308"/>
      <c r="JYB41" s="308"/>
      <c r="JYC41" s="308"/>
      <c r="JYD41" s="308"/>
      <c r="JYE41" s="308"/>
      <c r="JYF41" s="308"/>
      <c r="JYG41" s="308"/>
      <c r="JYH41" s="308"/>
      <c r="JYI41" s="308"/>
      <c r="JYJ41" s="308"/>
      <c r="JYK41" s="308"/>
      <c r="JYL41" s="308"/>
      <c r="JYM41" s="308"/>
      <c r="JYN41" s="308"/>
      <c r="JYO41" s="308"/>
      <c r="JYP41" s="308"/>
      <c r="JYQ41" s="308"/>
      <c r="JYR41" s="308"/>
      <c r="JYS41" s="308"/>
      <c r="JYT41" s="308"/>
      <c r="JYU41" s="308"/>
      <c r="JYV41" s="308"/>
      <c r="JYW41" s="308"/>
      <c r="JYX41" s="308"/>
      <c r="JYY41" s="308"/>
      <c r="JYZ41" s="308"/>
      <c r="JZA41" s="308"/>
      <c r="JZB41" s="308"/>
      <c r="JZC41" s="308"/>
      <c r="JZD41" s="308"/>
      <c r="JZE41" s="308"/>
      <c r="JZF41" s="308"/>
      <c r="JZG41" s="308"/>
      <c r="JZH41" s="308"/>
      <c r="JZI41" s="308"/>
      <c r="JZJ41" s="308"/>
      <c r="JZK41" s="308"/>
      <c r="JZL41" s="308"/>
      <c r="JZM41" s="308"/>
      <c r="JZN41" s="308"/>
      <c r="JZO41" s="308"/>
      <c r="JZP41" s="308"/>
      <c r="JZQ41" s="308"/>
      <c r="JZR41" s="308"/>
      <c r="JZS41" s="308"/>
      <c r="JZT41" s="308"/>
      <c r="JZU41" s="308"/>
      <c r="JZV41" s="308"/>
      <c r="JZW41" s="308"/>
      <c r="JZX41" s="308"/>
      <c r="JZY41" s="308"/>
      <c r="JZZ41" s="308"/>
      <c r="KAA41" s="308"/>
      <c r="KAB41" s="308"/>
      <c r="KAC41" s="308"/>
      <c r="KAD41" s="308"/>
      <c r="KAE41" s="308"/>
      <c r="KAF41" s="308"/>
      <c r="KAG41" s="308"/>
      <c r="KAH41" s="308"/>
      <c r="KAI41" s="308"/>
      <c r="KAJ41" s="308"/>
      <c r="KAK41" s="308"/>
      <c r="KAL41" s="308"/>
      <c r="KAM41" s="308"/>
      <c r="KAN41" s="308"/>
      <c r="KAO41" s="308"/>
      <c r="KAP41" s="308"/>
      <c r="KAQ41" s="308"/>
      <c r="KAR41" s="308"/>
      <c r="KAS41" s="308"/>
      <c r="KAT41" s="308"/>
      <c r="KAU41" s="308"/>
      <c r="KAV41" s="308"/>
      <c r="KAW41" s="308"/>
      <c r="KAX41" s="308"/>
      <c r="KAY41" s="308"/>
      <c r="KAZ41" s="308"/>
      <c r="KBA41" s="308"/>
      <c r="KBB41" s="308"/>
      <c r="KBC41" s="308"/>
      <c r="KBD41" s="308"/>
      <c r="KBE41" s="308"/>
      <c r="KBF41" s="308"/>
      <c r="KBG41" s="308"/>
      <c r="KBH41" s="308"/>
      <c r="KBI41" s="308"/>
      <c r="KBJ41" s="308"/>
      <c r="KBK41" s="308"/>
      <c r="KBL41" s="308"/>
      <c r="KBM41" s="308"/>
      <c r="KBN41" s="308"/>
      <c r="KBO41" s="308"/>
      <c r="KBP41" s="308"/>
      <c r="KBQ41" s="308"/>
      <c r="KBR41" s="308"/>
      <c r="KBS41" s="308"/>
      <c r="KBT41" s="308"/>
      <c r="KBU41" s="308"/>
      <c r="KBV41" s="308"/>
      <c r="KBW41" s="308"/>
      <c r="KBX41" s="308"/>
      <c r="KBY41" s="308"/>
      <c r="KBZ41" s="308"/>
      <c r="KCA41" s="308"/>
      <c r="KCB41" s="308"/>
      <c r="KCC41" s="308"/>
      <c r="KCD41" s="308"/>
      <c r="KCE41" s="308"/>
      <c r="KCF41" s="308"/>
      <c r="KCG41" s="308"/>
      <c r="KCH41" s="308"/>
      <c r="KCI41" s="308"/>
      <c r="KCJ41" s="308"/>
      <c r="KCK41" s="308"/>
      <c r="KCL41" s="308"/>
      <c r="KCM41" s="308"/>
      <c r="KCN41" s="308"/>
      <c r="KCO41" s="308"/>
      <c r="KCP41" s="308"/>
      <c r="KCQ41" s="308"/>
      <c r="KCR41" s="308"/>
      <c r="KCS41" s="308"/>
      <c r="KCT41" s="308"/>
      <c r="KCU41" s="308"/>
      <c r="KCV41" s="308"/>
      <c r="KCW41" s="308"/>
      <c r="KCX41" s="308"/>
      <c r="KCY41" s="308"/>
      <c r="KCZ41" s="308"/>
      <c r="KDA41" s="308"/>
      <c r="KDB41" s="308"/>
      <c r="KDC41" s="308"/>
      <c r="KDD41" s="308"/>
      <c r="KDE41" s="308"/>
      <c r="KDF41" s="308"/>
      <c r="KDG41" s="308"/>
      <c r="KDH41" s="308"/>
      <c r="KDI41" s="308"/>
      <c r="KDJ41" s="308"/>
      <c r="KDK41" s="308"/>
      <c r="KDL41" s="308"/>
      <c r="KDM41" s="308"/>
      <c r="KDN41" s="308"/>
      <c r="KDO41" s="308"/>
      <c r="KDP41" s="308"/>
      <c r="KDQ41" s="308"/>
      <c r="KDR41" s="308"/>
      <c r="KDS41" s="308"/>
      <c r="KDT41" s="308"/>
      <c r="KDU41" s="308"/>
      <c r="KDV41" s="308"/>
      <c r="KDW41" s="308"/>
      <c r="KDX41" s="308"/>
      <c r="KDY41" s="308"/>
      <c r="KDZ41" s="308"/>
      <c r="KEA41" s="308"/>
      <c r="KEB41" s="308"/>
      <c r="KEC41" s="308"/>
      <c r="KED41" s="308"/>
      <c r="KEE41" s="308"/>
      <c r="KEF41" s="308"/>
      <c r="KEG41" s="308"/>
      <c r="KEH41" s="308"/>
      <c r="KEI41" s="308"/>
      <c r="KEJ41" s="308"/>
      <c r="KEK41" s="308"/>
      <c r="KEL41" s="308"/>
      <c r="KEM41" s="308"/>
      <c r="KEN41" s="308"/>
      <c r="KEO41" s="308"/>
      <c r="KEP41" s="308"/>
      <c r="KEQ41" s="308"/>
      <c r="KER41" s="308"/>
      <c r="KES41" s="308"/>
      <c r="KET41" s="308"/>
      <c r="KEU41" s="308"/>
      <c r="KEV41" s="308"/>
      <c r="KEW41" s="308"/>
      <c r="KEX41" s="308"/>
      <c r="KEY41" s="308"/>
      <c r="KEZ41" s="308"/>
      <c r="KFA41" s="308"/>
      <c r="KFB41" s="308"/>
      <c r="KFC41" s="308"/>
      <c r="KFD41" s="308"/>
      <c r="KFE41" s="308"/>
      <c r="KFF41" s="308"/>
      <c r="KFG41" s="308"/>
      <c r="KFH41" s="308"/>
      <c r="KFI41" s="308"/>
      <c r="KFJ41" s="308"/>
      <c r="KFK41" s="308"/>
      <c r="KFL41" s="308"/>
      <c r="KFM41" s="308"/>
      <c r="KFN41" s="308"/>
      <c r="KFO41" s="308"/>
      <c r="KFP41" s="308"/>
      <c r="KFQ41" s="308"/>
      <c r="KFR41" s="308"/>
      <c r="KFS41" s="308"/>
      <c r="KFT41" s="308"/>
      <c r="KFU41" s="308"/>
      <c r="KFV41" s="308"/>
      <c r="KFW41" s="308"/>
      <c r="KFX41" s="308"/>
      <c r="KFY41" s="308"/>
      <c r="KFZ41" s="308"/>
      <c r="KGA41" s="308"/>
      <c r="KGB41" s="308"/>
      <c r="KGC41" s="308"/>
      <c r="KGD41" s="308"/>
      <c r="KGE41" s="308"/>
      <c r="KGF41" s="308"/>
      <c r="KGG41" s="308"/>
      <c r="KGH41" s="308"/>
      <c r="KGI41" s="308"/>
      <c r="KGJ41" s="308"/>
      <c r="KGK41" s="308"/>
      <c r="KGL41" s="308"/>
      <c r="KGM41" s="308"/>
      <c r="KGN41" s="308"/>
      <c r="KGO41" s="308"/>
      <c r="KGP41" s="308"/>
      <c r="KGQ41" s="308"/>
      <c r="KGR41" s="308"/>
      <c r="KGS41" s="308"/>
      <c r="KGT41" s="308"/>
      <c r="KGU41" s="308"/>
      <c r="KGV41" s="308"/>
      <c r="KGW41" s="308"/>
      <c r="KGX41" s="308"/>
      <c r="KGY41" s="308"/>
      <c r="KGZ41" s="308"/>
      <c r="KHA41" s="308"/>
      <c r="KHB41" s="308"/>
      <c r="KHC41" s="308"/>
      <c r="KHD41" s="308"/>
      <c r="KHE41" s="308"/>
      <c r="KHF41" s="308"/>
      <c r="KHG41" s="308"/>
      <c r="KHH41" s="308"/>
      <c r="KHI41" s="308"/>
      <c r="KHJ41" s="308"/>
      <c r="KHK41" s="308"/>
      <c r="KHL41" s="308"/>
      <c r="KHM41" s="308"/>
      <c r="KHN41" s="308"/>
      <c r="KHO41" s="308"/>
      <c r="KHP41" s="308"/>
      <c r="KHQ41" s="308"/>
      <c r="KHR41" s="308"/>
      <c r="KHS41" s="308"/>
      <c r="KHT41" s="308"/>
      <c r="KHU41" s="308"/>
      <c r="KHV41" s="308"/>
      <c r="KHW41" s="308"/>
      <c r="KHX41" s="308"/>
      <c r="KHY41" s="308"/>
      <c r="KHZ41" s="308"/>
      <c r="KIA41" s="308"/>
      <c r="KIB41" s="308"/>
      <c r="KIC41" s="308"/>
      <c r="KID41" s="308"/>
      <c r="KIE41" s="308"/>
      <c r="KIF41" s="308"/>
      <c r="KIG41" s="308"/>
      <c r="KIH41" s="308"/>
      <c r="KII41" s="308"/>
      <c r="KIJ41" s="308"/>
      <c r="KIK41" s="308"/>
      <c r="KIL41" s="308"/>
      <c r="KIM41" s="308"/>
      <c r="KIN41" s="308"/>
      <c r="KIO41" s="308"/>
      <c r="KIP41" s="308"/>
      <c r="KIQ41" s="308"/>
      <c r="KIR41" s="308"/>
      <c r="KIS41" s="308"/>
      <c r="KIT41" s="308"/>
      <c r="KIU41" s="308"/>
      <c r="KIV41" s="308"/>
      <c r="KIW41" s="308"/>
      <c r="KIX41" s="308"/>
      <c r="KIY41" s="308"/>
      <c r="KIZ41" s="308"/>
      <c r="KJA41" s="308"/>
      <c r="KJB41" s="308"/>
      <c r="KJC41" s="308"/>
      <c r="KJD41" s="308"/>
      <c r="KJE41" s="308"/>
      <c r="KJF41" s="308"/>
      <c r="KJG41" s="308"/>
      <c r="KJH41" s="308"/>
      <c r="KJI41" s="308"/>
      <c r="KJJ41" s="308"/>
      <c r="KJK41" s="308"/>
      <c r="KJL41" s="308"/>
      <c r="KJM41" s="308"/>
      <c r="KJN41" s="308"/>
      <c r="KJO41" s="308"/>
      <c r="KJP41" s="308"/>
      <c r="KJQ41" s="308"/>
      <c r="KJR41" s="308"/>
      <c r="KJS41" s="308"/>
      <c r="KJT41" s="308"/>
      <c r="KJU41" s="308"/>
      <c r="KJV41" s="308"/>
      <c r="KJW41" s="308"/>
      <c r="KJX41" s="308"/>
      <c r="KJY41" s="308"/>
      <c r="KJZ41" s="308"/>
      <c r="KKA41" s="308"/>
      <c r="KKB41" s="308"/>
      <c r="KKC41" s="308"/>
      <c r="KKD41" s="308"/>
      <c r="KKE41" s="308"/>
      <c r="KKF41" s="308"/>
      <c r="KKG41" s="308"/>
      <c r="KKH41" s="308"/>
      <c r="KKI41" s="308"/>
      <c r="KKJ41" s="308"/>
      <c r="KKK41" s="308"/>
      <c r="KKL41" s="308"/>
      <c r="KKM41" s="308"/>
      <c r="KKN41" s="308"/>
      <c r="KKO41" s="308"/>
      <c r="KKP41" s="308"/>
      <c r="KKQ41" s="308"/>
      <c r="KKR41" s="308"/>
      <c r="KKS41" s="308"/>
      <c r="KKT41" s="308"/>
      <c r="KKU41" s="308"/>
      <c r="KKV41" s="308"/>
      <c r="KKW41" s="308"/>
      <c r="KKX41" s="308"/>
      <c r="KKY41" s="308"/>
      <c r="KKZ41" s="308"/>
      <c r="KLA41" s="308"/>
      <c r="KLB41" s="308"/>
      <c r="KLC41" s="308"/>
      <c r="KLD41" s="308"/>
      <c r="KLE41" s="308"/>
      <c r="KLF41" s="308"/>
      <c r="KLG41" s="308"/>
      <c r="KLH41" s="308"/>
      <c r="KLI41" s="308"/>
      <c r="KLJ41" s="308"/>
      <c r="KLK41" s="308"/>
      <c r="KLL41" s="308"/>
      <c r="KLM41" s="308"/>
      <c r="KLN41" s="308"/>
      <c r="KLO41" s="308"/>
      <c r="KLP41" s="308"/>
      <c r="KLQ41" s="308"/>
      <c r="KLR41" s="308"/>
      <c r="KLS41" s="308"/>
      <c r="KLT41" s="308"/>
      <c r="KLU41" s="308"/>
      <c r="KLV41" s="308"/>
      <c r="KLW41" s="308"/>
      <c r="KLX41" s="308"/>
      <c r="KLY41" s="308"/>
      <c r="KLZ41" s="308"/>
      <c r="KMA41" s="308"/>
      <c r="KMB41" s="308"/>
      <c r="KMC41" s="308"/>
      <c r="KMD41" s="308"/>
      <c r="KME41" s="308"/>
      <c r="KMF41" s="308"/>
      <c r="KMG41" s="308"/>
      <c r="KMH41" s="308"/>
      <c r="KMI41" s="308"/>
      <c r="KMJ41" s="308"/>
      <c r="KMK41" s="308"/>
      <c r="KML41" s="308"/>
      <c r="KMM41" s="308"/>
      <c r="KMN41" s="308"/>
      <c r="KMO41" s="308"/>
      <c r="KMP41" s="308"/>
      <c r="KMQ41" s="308"/>
      <c r="KMR41" s="308"/>
      <c r="KMS41" s="308"/>
      <c r="KMT41" s="308"/>
      <c r="KMU41" s="308"/>
      <c r="KMV41" s="308"/>
      <c r="KMW41" s="308"/>
      <c r="KMX41" s="308"/>
      <c r="KMY41" s="308"/>
      <c r="KMZ41" s="308"/>
      <c r="KNA41" s="308"/>
      <c r="KNB41" s="308"/>
      <c r="KNC41" s="308"/>
      <c r="KND41" s="308"/>
      <c r="KNE41" s="308"/>
      <c r="KNF41" s="308"/>
      <c r="KNG41" s="308"/>
      <c r="KNH41" s="308"/>
      <c r="KNI41" s="308"/>
      <c r="KNJ41" s="308"/>
      <c r="KNK41" s="308"/>
      <c r="KNL41" s="308"/>
      <c r="KNM41" s="308"/>
      <c r="KNN41" s="308"/>
      <c r="KNO41" s="308"/>
      <c r="KNP41" s="308"/>
      <c r="KNQ41" s="308"/>
      <c r="KNR41" s="308"/>
      <c r="KNS41" s="308"/>
      <c r="KNT41" s="308"/>
      <c r="KNU41" s="308"/>
      <c r="KNV41" s="308"/>
      <c r="KNW41" s="308"/>
      <c r="KNX41" s="308"/>
      <c r="KNY41" s="308"/>
      <c r="KNZ41" s="308"/>
      <c r="KOA41" s="308"/>
      <c r="KOB41" s="308"/>
      <c r="KOC41" s="308"/>
      <c r="KOD41" s="308"/>
      <c r="KOE41" s="308"/>
      <c r="KOF41" s="308"/>
      <c r="KOG41" s="308"/>
      <c r="KOH41" s="308"/>
      <c r="KOI41" s="308"/>
      <c r="KOJ41" s="308"/>
      <c r="KOK41" s="308"/>
      <c r="KOL41" s="308"/>
      <c r="KOM41" s="308"/>
      <c r="KON41" s="308"/>
      <c r="KOO41" s="308"/>
      <c r="KOP41" s="308"/>
      <c r="KOQ41" s="308"/>
      <c r="KOR41" s="308"/>
      <c r="KOS41" s="308"/>
      <c r="KOT41" s="308"/>
      <c r="KOU41" s="308"/>
      <c r="KOV41" s="308"/>
      <c r="KOW41" s="308"/>
      <c r="KOX41" s="308"/>
      <c r="KOY41" s="308"/>
      <c r="KOZ41" s="308"/>
      <c r="KPA41" s="308"/>
      <c r="KPB41" s="308"/>
      <c r="KPC41" s="308"/>
      <c r="KPD41" s="308"/>
      <c r="KPE41" s="308"/>
      <c r="KPF41" s="308"/>
      <c r="KPG41" s="308"/>
      <c r="KPH41" s="308"/>
      <c r="KPI41" s="308"/>
      <c r="KPJ41" s="308"/>
      <c r="KPK41" s="308"/>
      <c r="KPL41" s="308"/>
      <c r="KPM41" s="308"/>
      <c r="KPN41" s="308"/>
      <c r="KPO41" s="308"/>
      <c r="KPP41" s="308"/>
      <c r="KPQ41" s="308"/>
      <c r="KPR41" s="308"/>
      <c r="KPS41" s="308"/>
      <c r="KPT41" s="308"/>
      <c r="KPU41" s="308"/>
      <c r="KPV41" s="308"/>
      <c r="KPW41" s="308"/>
      <c r="KPX41" s="308"/>
      <c r="KPY41" s="308"/>
      <c r="KPZ41" s="308"/>
      <c r="KQA41" s="308"/>
      <c r="KQB41" s="308"/>
      <c r="KQC41" s="308"/>
      <c r="KQD41" s="308"/>
      <c r="KQE41" s="308"/>
      <c r="KQF41" s="308"/>
      <c r="KQG41" s="308"/>
      <c r="KQH41" s="308"/>
      <c r="KQI41" s="308"/>
      <c r="KQJ41" s="308"/>
      <c r="KQK41" s="308"/>
      <c r="KQL41" s="308"/>
      <c r="KQM41" s="308"/>
      <c r="KQN41" s="308"/>
      <c r="KQO41" s="308"/>
      <c r="KQP41" s="308"/>
      <c r="KQQ41" s="308"/>
      <c r="KQR41" s="308"/>
      <c r="KQS41" s="308"/>
      <c r="KQT41" s="308"/>
      <c r="KQU41" s="308"/>
      <c r="KQV41" s="308"/>
      <c r="KQW41" s="308"/>
      <c r="KQX41" s="308"/>
      <c r="KQY41" s="308"/>
      <c r="KQZ41" s="308"/>
      <c r="KRA41" s="308"/>
      <c r="KRB41" s="308"/>
      <c r="KRC41" s="308"/>
      <c r="KRD41" s="308"/>
      <c r="KRE41" s="308"/>
      <c r="KRF41" s="308"/>
      <c r="KRG41" s="308"/>
      <c r="KRH41" s="308"/>
      <c r="KRI41" s="308"/>
      <c r="KRJ41" s="308"/>
      <c r="KRK41" s="308"/>
      <c r="KRL41" s="308"/>
      <c r="KRM41" s="308"/>
      <c r="KRN41" s="308"/>
      <c r="KRO41" s="308"/>
      <c r="KRP41" s="308"/>
      <c r="KRQ41" s="308"/>
      <c r="KRR41" s="308"/>
      <c r="KRS41" s="308"/>
      <c r="KRT41" s="308"/>
      <c r="KRU41" s="308"/>
      <c r="KRV41" s="308"/>
      <c r="KRW41" s="308"/>
      <c r="KRX41" s="308"/>
      <c r="KRY41" s="308"/>
      <c r="KRZ41" s="308"/>
      <c r="KSA41" s="308"/>
      <c r="KSB41" s="308"/>
      <c r="KSC41" s="308"/>
      <c r="KSD41" s="308"/>
      <c r="KSE41" s="308"/>
      <c r="KSF41" s="308"/>
      <c r="KSG41" s="308"/>
      <c r="KSH41" s="308"/>
      <c r="KSI41" s="308"/>
      <c r="KSJ41" s="308"/>
      <c r="KSK41" s="308"/>
      <c r="KSL41" s="308"/>
      <c r="KSM41" s="308"/>
      <c r="KSN41" s="308"/>
      <c r="KSO41" s="308"/>
      <c r="KSP41" s="308"/>
      <c r="KSQ41" s="308"/>
      <c r="KSR41" s="308"/>
      <c r="KSS41" s="308"/>
      <c r="KST41" s="308"/>
      <c r="KSU41" s="308"/>
      <c r="KSV41" s="308"/>
      <c r="KSW41" s="308"/>
      <c r="KSX41" s="308"/>
      <c r="KSY41" s="308"/>
      <c r="KSZ41" s="308"/>
      <c r="KTA41" s="308"/>
      <c r="KTB41" s="308"/>
      <c r="KTC41" s="308"/>
      <c r="KTD41" s="308"/>
      <c r="KTE41" s="308"/>
      <c r="KTF41" s="308"/>
      <c r="KTG41" s="308"/>
      <c r="KTH41" s="308"/>
      <c r="KTI41" s="308"/>
      <c r="KTJ41" s="308"/>
      <c r="KTK41" s="308"/>
      <c r="KTL41" s="308"/>
      <c r="KTM41" s="308"/>
      <c r="KTN41" s="308"/>
      <c r="KTO41" s="308"/>
      <c r="KTP41" s="308"/>
      <c r="KTQ41" s="308"/>
      <c r="KTR41" s="308"/>
      <c r="KTS41" s="308"/>
      <c r="KTT41" s="308"/>
      <c r="KTU41" s="308"/>
      <c r="KTV41" s="308"/>
      <c r="KTW41" s="308"/>
      <c r="KTX41" s="308"/>
      <c r="KTY41" s="308"/>
      <c r="KTZ41" s="308"/>
      <c r="KUA41" s="308"/>
      <c r="KUB41" s="308"/>
      <c r="KUC41" s="308"/>
      <c r="KUD41" s="308"/>
      <c r="KUE41" s="308"/>
      <c r="KUF41" s="308"/>
      <c r="KUG41" s="308"/>
      <c r="KUH41" s="308"/>
      <c r="KUI41" s="308"/>
      <c r="KUJ41" s="308"/>
      <c r="KUK41" s="308"/>
      <c r="KUL41" s="308"/>
      <c r="KUM41" s="308"/>
      <c r="KUN41" s="308"/>
      <c r="KUO41" s="308"/>
      <c r="KUP41" s="308"/>
      <c r="KUQ41" s="308"/>
      <c r="KUR41" s="308"/>
      <c r="KUS41" s="308"/>
      <c r="KUT41" s="308"/>
      <c r="KUU41" s="308"/>
      <c r="KUV41" s="308"/>
      <c r="KUW41" s="308"/>
      <c r="KUX41" s="308"/>
      <c r="KUY41" s="308"/>
      <c r="KUZ41" s="308"/>
      <c r="KVA41" s="308"/>
      <c r="KVB41" s="308"/>
      <c r="KVC41" s="308"/>
      <c r="KVD41" s="308"/>
      <c r="KVE41" s="308"/>
      <c r="KVF41" s="308"/>
      <c r="KVG41" s="308"/>
      <c r="KVH41" s="308"/>
      <c r="KVI41" s="308"/>
      <c r="KVJ41" s="308"/>
      <c r="KVK41" s="308"/>
      <c r="KVL41" s="308"/>
      <c r="KVM41" s="308"/>
      <c r="KVN41" s="308"/>
      <c r="KVO41" s="308"/>
      <c r="KVP41" s="308"/>
      <c r="KVQ41" s="308"/>
      <c r="KVR41" s="308"/>
      <c r="KVS41" s="308"/>
      <c r="KVT41" s="308"/>
      <c r="KVU41" s="308"/>
      <c r="KVV41" s="308"/>
      <c r="KVW41" s="308"/>
      <c r="KVX41" s="308"/>
      <c r="KVY41" s="308"/>
      <c r="KVZ41" s="308"/>
      <c r="KWA41" s="308"/>
      <c r="KWB41" s="308"/>
      <c r="KWC41" s="308"/>
      <c r="KWD41" s="308"/>
      <c r="KWE41" s="308"/>
      <c r="KWF41" s="308"/>
      <c r="KWG41" s="308"/>
      <c r="KWH41" s="308"/>
      <c r="KWI41" s="308"/>
      <c r="KWJ41" s="308"/>
      <c r="KWK41" s="308"/>
      <c r="KWL41" s="308"/>
      <c r="KWM41" s="308"/>
      <c r="KWN41" s="308"/>
      <c r="KWO41" s="308"/>
      <c r="KWP41" s="308"/>
      <c r="KWQ41" s="308"/>
      <c r="KWR41" s="308"/>
      <c r="KWS41" s="308"/>
      <c r="KWT41" s="308"/>
      <c r="KWU41" s="308"/>
      <c r="KWV41" s="308"/>
      <c r="KWW41" s="308"/>
      <c r="KWX41" s="308"/>
      <c r="KWY41" s="308"/>
      <c r="KWZ41" s="308"/>
      <c r="KXA41" s="308"/>
      <c r="KXB41" s="308"/>
      <c r="KXC41" s="308"/>
      <c r="KXD41" s="308"/>
      <c r="KXE41" s="308"/>
      <c r="KXF41" s="308"/>
      <c r="KXG41" s="308"/>
      <c r="KXH41" s="308"/>
      <c r="KXI41" s="308"/>
      <c r="KXJ41" s="308"/>
      <c r="KXK41" s="308"/>
      <c r="KXL41" s="308"/>
      <c r="KXM41" s="308"/>
      <c r="KXN41" s="308"/>
      <c r="KXO41" s="308"/>
      <c r="KXP41" s="308"/>
      <c r="KXQ41" s="308"/>
      <c r="KXR41" s="308"/>
      <c r="KXS41" s="308"/>
      <c r="KXT41" s="308"/>
      <c r="KXU41" s="308"/>
      <c r="KXV41" s="308"/>
      <c r="KXW41" s="308"/>
      <c r="KXX41" s="308"/>
      <c r="KXY41" s="308"/>
      <c r="KXZ41" s="308"/>
      <c r="KYA41" s="308"/>
      <c r="KYB41" s="308"/>
      <c r="KYC41" s="308"/>
      <c r="KYD41" s="308"/>
      <c r="KYE41" s="308"/>
      <c r="KYF41" s="308"/>
      <c r="KYG41" s="308"/>
      <c r="KYH41" s="308"/>
      <c r="KYI41" s="308"/>
      <c r="KYJ41" s="308"/>
      <c r="KYK41" s="308"/>
      <c r="KYL41" s="308"/>
      <c r="KYM41" s="308"/>
      <c r="KYN41" s="308"/>
      <c r="KYO41" s="308"/>
      <c r="KYP41" s="308"/>
      <c r="KYQ41" s="308"/>
      <c r="KYR41" s="308"/>
      <c r="KYS41" s="308"/>
      <c r="KYT41" s="308"/>
      <c r="KYU41" s="308"/>
      <c r="KYV41" s="308"/>
      <c r="KYW41" s="308"/>
      <c r="KYX41" s="308"/>
      <c r="KYY41" s="308"/>
      <c r="KYZ41" s="308"/>
      <c r="KZA41" s="308"/>
      <c r="KZB41" s="308"/>
      <c r="KZC41" s="308"/>
      <c r="KZD41" s="308"/>
      <c r="KZE41" s="308"/>
      <c r="KZF41" s="308"/>
      <c r="KZG41" s="308"/>
      <c r="KZH41" s="308"/>
      <c r="KZI41" s="308"/>
      <c r="KZJ41" s="308"/>
      <c r="KZK41" s="308"/>
      <c r="KZL41" s="308"/>
      <c r="KZM41" s="308"/>
      <c r="KZN41" s="308"/>
      <c r="KZO41" s="308"/>
      <c r="KZP41" s="308"/>
      <c r="KZQ41" s="308"/>
      <c r="KZR41" s="308"/>
      <c r="KZS41" s="308"/>
      <c r="KZT41" s="308"/>
      <c r="KZU41" s="308"/>
      <c r="KZV41" s="308"/>
      <c r="KZW41" s="308"/>
      <c r="KZX41" s="308"/>
      <c r="KZY41" s="308"/>
      <c r="KZZ41" s="308"/>
      <c r="LAA41" s="308"/>
      <c r="LAB41" s="308"/>
      <c r="LAC41" s="308"/>
      <c r="LAD41" s="308"/>
      <c r="LAE41" s="308"/>
      <c r="LAF41" s="308"/>
      <c r="LAG41" s="308"/>
      <c r="LAH41" s="308"/>
      <c r="LAI41" s="308"/>
      <c r="LAJ41" s="308"/>
      <c r="LAK41" s="308"/>
      <c r="LAL41" s="308"/>
      <c r="LAM41" s="308"/>
      <c r="LAN41" s="308"/>
      <c r="LAO41" s="308"/>
      <c r="LAP41" s="308"/>
      <c r="LAQ41" s="308"/>
      <c r="LAR41" s="308"/>
      <c r="LAS41" s="308"/>
      <c r="LAT41" s="308"/>
      <c r="LAU41" s="308"/>
      <c r="LAV41" s="308"/>
      <c r="LAW41" s="308"/>
      <c r="LAX41" s="308"/>
      <c r="LAY41" s="308"/>
      <c r="LAZ41" s="308"/>
      <c r="LBA41" s="308"/>
      <c r="LBB41" s="308"/>
      <c r="LBC41" s="308"/>
      <c r="LBD41" s="308"/>
      <c r="LBE41" s="308"/>
      <c r="LBF41" s="308"/>
      <c r="LBG41" s="308"/>
      <c r="LBH41" s="308"/>
      <c r="LBI41" s="308"/>
      <c r="LBJ41" s="308"/>
      <c r="LBK41" s="308"/>
      <c r="LBL41" s="308"/>
      <c r="LBM41" s="308"/>
      <c r="LBN41" s="308"/>
      <c r="LBO41" s="308"/>
      <c r="LBP41" s="308"/>
      <c r="LBQ41" s="308"/>
      <c r="LBR41" s="308"/>
      <c r="LBS41" s="308"/>
      <c r="LBT41" s="308"/>
      <c r="LBU41" s="308"/>
      <c r="LBV41" s="308"/>
      <c r="LBW41" s="308"/>
      <c r="LBX41" s="308"/>
      <c r="LBY41" s="308"/>
      <c r="LBZ41" s="308"/>
      <c r="LCA41" s="308"/>
      <c r="LCB41" s="308"/>
      <c r="LCC41" s="308"/>
      <c r="LCD41" s="308"/>
      <c r="LCE41" s="308"/>
      <c r="LCF41" s="308"/>
      <c r="LCG41" s="308"/>
      <c r="LCH41" s="308"/>
      <c r="LCI41" s="308"/>
      <c r="LCJ41" s="308"/>
      <c r="LCK41" s="308"/>
      <c r="LCL41" s="308"/>
      <c r="LCM41" s="308"/>
      <c r="LCN41" s="308"/>
      <c r="LCO41" s="308"/>
      <c r="LCP41" s="308"/>
      <c r="LCQ41" s="308"/>
      <c r="LCR41" s="308"/>
      <c r="LCS41" s="308"/>
      <c r="LCT41" s="308"/>
      <c r="LCU41" s="308"/>
      <c r="LCV41" s="308"/>
      <c r="LCW41" s="308"/>
      <c r="LCX41" s="308"/>
      <c r="LCY41" s="308"/>
      <c r="LCZ41" s="308"/>
      <c r="LDA41" s="308"/>
      <c r="LDB41" s="308"/>
      <c r="LDC41" s="308"/>
      <c r="LDD41" s="308"/>
      <c r="LDE41" s="308"/>
      <c r="LDF41" s="308"/>
      <c r="LDG41" s="308"/>
      <c r="LDH41" s="308"/>
      <c r="LDI41" s="308"/>
      <c r="LDJ41" s="308"/>
      <c r="LDK41" s="308"/>
      <c r="LDL41" s="308"/>
      <c r="LDM41" s="308"/>
      <c r="LDN41" s="308"/>
      <c r="LDO41" s="308"/>
      <c r="LDP41" s="308"/>
      <c r="LDQ41" s="308"/>
      <c r="LDR41" s="308"/>
      <c r="LDS41" s="308"/>
      <c r="LDT41" s="308"/>
      <c r="LDU41" s="308"/>
      <c r="LDV41" s="308"/>
      <c r="LDW41" s="308"/>
      <c r="LDX41" s="308"/>
      <c r="LDY41" s="308"/>
      <c r="LDZ41" s="308"/>
      <c r="LEA41" s="308"/>
      <c r="LEB41" s="308"/>
      <c r="LEC41" s="308"/>
      <c r="LED41" s="308"/>
      <c r="LEE41" s="308"/>
      <c r="LEF41" s="308"/>
      <c r="LEG41" s="308"/>
      <c r="LEH41" s="308"/>
      <c r="LEI41" s="308"/>
      <c r="LEJ41" s="308"/>
      <c r="LEK41" s="308"/>
      <c r="LEL41" s="308"/>
      <c r="LEM41" s="308"/>
      <c r="LEN41" s="308"/>
      <c r="LEO41" s="308"/>
      <c r="LEP41" s="308"/>
      <c r="LEQ41" s="308"/>
      <c r="LER41" s="308"/>
      <c r="LES41" s="308"/>
      <c r="LET41" s="308"/>
      <c r="LEU41" s="308"/>
      <c r="LEV41" s="308"/>
      <c r="LEW41" s="308"/>
      <c r="LEX41" s="308"/>
      <c r="LEY41" s="308"/>
      <c r="LEZ41" s="308"/>
      <c r="LFA41" s="308"/>
      <c r="LFB41" s="308"/>
      <c r="LFC41" s="308"/>
      <c r="LFD41" s="308"/>
      <c r="LFE41" s="308"/>
      <c r="LFF41" s="308"/>
      <c r="LFG41" s="308"/>
      <c r="LFH41" s="308"/>
      <c r="LFI41" s="308"/>
      <c r="LFJ41" s="308"/>
      <c r="LFK41" s="308"/>
      <c r="LFL41" s="308"/>
      <c r="LFM41" s="308"/>
      <c r="LFN41" s="308"/>
      <c r="LFO41" s="308"/>
      <c r="LFP41" s="308"/>
      <c r="LFQ41" s="308"/>
      <c r="LFR41" s="308"/>
      <c r="LFS41" s="308"/>
      <c r="LFT41" s="308"/>
      <c r="LFU41" s="308"/>
      <c r="LFV41" s="308"/>
      <c r="LFW41" s="308"/>
      <c r="LFX41" s="308"/>
      <c r="LFY41" s="308"/>
      <c r="LFZ41" s="308"/>
      <c r="LGA41" s="308"/>
      <c r="LGB41" s="308"/>
      <c r="LGC41" s="308"/>
      <c r="LGD41" s="308"/>
      <c r="LGE41" s="308"/>
      <c r="LGF41" s="308"/>
      <c r="LGG41" s="308"/>
      <c r="LGH41" s="308"/>
      <c r="LGI41" s="308"/>
      <c r="LGJ41" s="308"/>
      <c r="LGK41" s="308"/>
      <c r="LGL41" s="308"/>
      <c r="LGM41" s="308"/>
      <c r="LGN41" s="308"/>
      <c r="LGO41" s="308"/>
      <c r="LGP41" s="308"/>
      <c r="LGQ41" s="308"/>
      <c r="LGR41" s="308"/>
      <c r="LGS41" s="308"/>
      <c r="LGT41" s="308"/>
      <c r="LGU41" s="308"/>
      <c r="LGV41" s="308"/>
      <c r="LGW41" s="308"/>
      <c r="LGX41" s="308"/>
      <c r="LGY41" s="308"/>
      <c r="LGZ41" s="308"/>
      <c r="LHA41" s="308"/>
      <c r="LHB41" s="308"/>
      <c r="LHC41" s="308"/>
      <c r="LHD41" s="308"/>
      <c r="LHE41" s="308"/>
      <c r="LHF41" s="308"/>
      <c r="LHG41" s="308"/>
      <c r="LHH41" s="308"/>
      <c r="LHI41" s="308"/>
      <c r="LHJ41" s="308"/>
      <c r="LHK41" s="308"/>
      <c r="LHL41" s="308"/>
      <c r="LHM41" s="308"/>
      <c r="LHN41" s="308"/>
      <c r="LHO41" s="308"/>
      <c r="LHP41" s="308"/>
      <c r="LHQ41" s="308"/>
      <c r="LHR41" s="308"/>
      <c r="LHS41" s="308"/>
      <c r="LHT41" s="308"/>
      <c r="LHU41" s="308"/>
      <c r="LHV41" s="308"/>
      <c r="LHW41" s="308"/>
      <c r="LHX41" s="308"/>
      <c r="LHY41" s="308"/>
      <c r="LHZ41" s="308"/>
      <c r="LIA41" s="308"/>
      <c r="LIB41" s="308"/>
      <c r="LIC41" s="308"/>
      <c r="LID41" s="308"/>
      <c r="LIE41" s="308"/>
      <c r="LIF41" s="308"/>
      <c r="LIG41" s="308"/>
      <c r="LIH41" s="308"/>
      <c r="LII41" s="308"/>
      <c r="LIJ41" s="308"/>
      <c r="LIK41" s="308"/>
      <c r="LIL41" s="308"/>
      <c r="LIM41" s="308"/>
      <c r="LIN41" s="308"/>
      <c r="LIO41" s="308"/>
      <c r="LIP41" s="308"/>
      <c r="LIQ41" s="308"/>
      <c r="LIR41" s="308"/>
      <c r="LIS41" s="308"/>
      <c r="LIT41" s="308"/>
      <c r="LIU41" s="308"/>
      <c r="LIV41" s="308"/>
      <c r="LIW41" s="308"/>
      <c r="LIX41" s="308"/>
      <c r="LIY41" s="308"/>
      <c r="LIZ41" s="308"/>
      <c r="LJA41" s="308"/>
      <c r="LJB41" s="308"/>
      <c r="LJC41" s="308"/>
      <c r="LJD41" s="308"/>
      <c r="LJE41" s="308"/>
      <c r="LJF41" s="308"/>
      <c r="LJG41" s="308"/>
      <c r="LJH41" s="308"/>
      <c r="LJI41" s="308"/>
      <c r="LJJ41" s="308"/>
      <c r="LJK41" s="308"/>
      <c r="LJL41" s="308"/>
      <c r="LJM41" s="308"/>
      <c r="LJN41" s="308"/>
      <c r="LJO41" s="308"/>
      <c r="LJP41" s="308"/>
      <c r="LJQ41" s="308"/>
      <c r="LJR41" s="308"/>
      <c r="LJS41" s="308"/>
      <c r="LJT41" s="308"/>
      <c r="LJU41" s="308"/>
      <c r="LJV41" s="308"/>
      <c r="LJW41" s="308"/>
      <c r="LJX41" s="308"/>
      <c r="LJY41" s="308"/>
      <c r="LJZ41" s="308"/>
      <c r="LKA41" s="308"/>
      <c r="LKB41" s="308"/>
      <c r="LKC41" s="308"/>
      <c r="LKD41" s="308"/>
      <c r="LKE41" s="308"/>
      <c r="LKF41" s="308"/>
      <c r="LKG41" s="308"/>
      <c r="LKH41" s="308"/>
      <c r="LKI41" s="308"/>
      <c r="LKJ41" s="308"/>
      <c r="LKK41" s="308"/>
      <c r="LKL41" s="308"/>
      <c r="LKM41" s="308"/>
      <c r="LKN41" s="308"/>
      <c r="LKO41" s="308"/>
      <c r="LKP41" s="308"/>
      <c r="LKQ41" s="308"/>
      <c r="LKR41" s="308"/>
      <c r="LKS41" s="308"/>
      <c r="LKT41" s="308"/>
      <c r="LKU41" s="308"/>
      <c r="LKV41" s="308"/>
      <c r="LKW41" s="308"/>
      <c r="LKX41" s="308"/>
      <c r="LKY41" s="308"/>
      <c r="LKZ41" s="308"/>
      <c r="LLA41" s="308"/>
      <c r="LLB41" s="308"/>
      <c r="LLC41" s="308"/>
      <c r="LLD41" s="308"/>
      <c r="LLE41" s="308"/>
      <c r="LLF41" s="308"/>
      <c r="LLG41" s="308"/>
      <c r="LLH41" s="308"/>
      <c r="LLI41" s="308"/>
      <c r="LLJ41" s="308"/>
      <c r="LLK41" s="308"/>
      <c r="LLL41" s="308"/>
      <c r="LLM41" s="308"/>
      <c r="LLN41" s="308"/>
      <c r="LLO41" s="308"/>
      <c r="LLP41" s="308"/>
      <c r="LLQ41" s="308"/>
      <c r="LLR41" s="308"/>
      <c r="LLS41" s="308"/>
      <c r="LLT41" s="308"/>
      <c r="LLU41" s="308"/>
      <c r="LLV41" s="308"/>
      <c r="LLW41" s="308"/>
      <c r="LLX41" s="308"/>
      <c r="LLY41" s="308"/>
      <c r="LLZ41" s="308"/>
      <c r="LMA41" s="308"/>
      <c r="LMB41" s="308"/>
      <c r="LMC41" s="308"/>
      <c r="LMD41" s="308"/>
      <c r="LME41" s="308"/>
      <c r="LMF41" s="308"/>
      <c r="LMG41" s="308"/>
      <c r="LMH41" s="308"/>
      <c r="LMI41" s="308"/>
      <c r="LMJ41" s="308"/>
      <c r="LMK41" s="308"/>
      <c r="LML41" s="308"/>
      <c r="LMM41" s="308"/>
      <c r="LMN41" s="308"/>
      <c r="LMO41" s="308"/>
      <c r="LMP41" s="308"/>
      <c r="LMQ41" s="308"/>
      <c r="LMR41" s="308"/>
      <c r="LMS41" s="308"/>
      <c r="LMT41" s="308"/>
      <c r="LMU41" s="308"/>
      <c r="LMV41" s="308"/>
      <c r="LMW41" s="308"/>
      <c r="LMX41" s="308"/>
      <c r="LMY41" s="308"/>
      <c r="LMZ41" s="308"/>
      <c r="LNA41" s="308"/>
      <c r="LNB41" s="308"/>
      <c r="LNC41" s="308"/>
      <c r="LND41" s="308"/>
      <c r="LNE41" s="308"/>
      <c r="LNF41" s="308"/>
      <c r="LNG41" s="308"/>
      <c r="LNH41" s="308"/>
      <c r="LNI41" s="308"/>
      <c r="LNJ41" s="308"/>
      <c r="LNK41" s="308"/>
      <c r="LNL41" s="308"/>
      <c r="LNM41" s="308"/>
      <c r="LNN41" s="308"/>
      <c r="LNO41" s="308"/>
      <c r="LNP41" s="308"/>
      <c r="LNQ41" s="308"/>
      <c r="LNR41" s="308"/>
      <c r="LNS41" s="308"/>
      <c r="LNT41" s="308"/>
      <c r="LNU41" s="308"/>
      <c r="LNV41" s="308"/>
      <c r="LNW41" s="308"/>
      <c r="LNX41" s="308"/>
      <c r="LNY41" s="308"/>
      <c r="LNZ41" s="308"/>
      <c r="LOA41" s="308"/>
      <c r="LOB41" s="308"/>
      <c r="LOC41" s="308"/>
      <c r="LOD41" s="308"/>
      <c r="LOE41" s="308"/>
      <c r="LOF41" s="308"/>
      <c r="LOG41" s="308"/>
      <c r="LOH41" s="308"/>
      <c r="LOI41" s="308"/>
      <c r="LOJ41" s="308"/>
      <c r="LOK41" s="308"/>
      <c r="LOL41" s="308"/>
      <c r="LOM41" s="308"/>
      <c r="LON41" s="308"/>
      <c r="LOO41" s="308"/>
      <c r="LOP41" s="308"/>
      <c r="LOQ41" s="308"/>
      <c r="LOR41" s="308"/>
      <c r="LOS41" s="308"/>
      <c r="LOT41" s="308"/>
      <c r="LOU41" s="308"/>
      <c r="LOV41" s="308"/>
      <c r="LOW41" s="308"/>
      <c r="LOX41" s="308"/>
      <c r="LOY41" s="308"/>
      <c r="LOZ41" s="308"/>
      <c r="LPA41" s="308"/>
      <c r="LPB41" s="308"/>
      <c r="LPC41" s="308"/>
      <c r="LPD41" s="308"/>
      <c r="LPE41" s="308"/>
      <c r="LPF41" s="308"/>
      <c r="LPG41" s="308"/>
      <c r="LPH41" s="308"/>
      <c r="LPI41" s="308"/>
      <c r="LPJ41" s="308"/>
      <c r="LPK41" s="308"/>
      <c r="LPL41" s="308"/>
      <c r="LPM41" s="308"/>
      <c r="LPN41" s="308"/>
      <c r="LPO41" s="308"/>
      <c r="LPP41" s="308"/>
      <c r="LPQ41" s="308"/>
      <c r="LPR41" s="308"/>
      <c r="LPS41" s="308"/>
      <c r="LPT41" s="308"/>
      <c r="LPU41" s="308"/>
      <c r="LPV41" s="308"/>
      <c r="LPW41" s="308"/>
      <c r="LPX41" s="308"/>
      <c r="LPY41" s="308"/>
      <c r="LPZ41" s="308"/>
      <c r="LQA41" s="308"/>
      <c r="LQB41" s="308"/>
      <c r="LQC41" s="308"/>
      <c r="LQD41" s="308"/>
      <c r="LQE41" s="308"/>
      <c r="LQF41" s="308"/>
      <c r="LQG41" s="308"/>
      <c r="LQH41" s="308"/>
      <c r="LQI41" s="308"/>
      <c r="LQJ41" s="308"/>
      <c r="LQK41" s="308"/>
      <c r="LQL41" s="308"/>
      <c r="LQM41" s="308"/>
      <c r="LQN41" s="308"/>
      <c r="LQO41" s="308"/>
      <c r="LQP41" s="308"/>
      <c r="LQQ41" s="308"/>
      <c r="LQR41" s="308"/>
      <c r="LQS41" s="308"/>
      <c r="LQT41" s="308"/>
      <c r="LQU41" s="308"/>
      <c r="LQV41" s="308"/>
      <c r="LQW41" s="308"/>
      <c r="LQX41" s="308"/>
      <c r="LQY41" s="308"/>
      <c r="LQZ41" s="308"/>
      <c r="LRA41" s="308"/>
      <c r="LRB41" s="308"/>
      <c r="LRC41" s="308"/>
      <c r="LRD41" s="308"/>
      <c r="LRE41" s="308"/>
      <c r="LRF41" s="308"/>
      <c r="LRG41" s="308"/>
      <c r="LRH41" s="308"/>
      <c r="LRI41" s="308"/>
      <c r="LRJ41" s="308"/>
      <c r="LRK41" s="308"/>
      <c r="LRL41" s="308"/>
      <c r="LRM41" s="308"/>
      <c r="LRN41" s="308"/>
      <c r="LRO41" s="308"/>
      <c r="LRP41" s="308"/>
      <c r="LRQ41" s="308"/>
      <c r="LRR41" s="308"/>
      <c r="LRS41" s="308"/>
      <c r="LRT41" s="308"/>
      <c r="LRU41" s="308"/>
      <c r="LRV41" s="308"/>
      <c r="LRW41" s="308"/>
      <c r="LRX41" s="308"/>
      <c r="LRY41" s="308"/>
      <c r="LRZ41" s="308"/>
      <c r="LSA41" s="308"/>
      <c r="LSB41" s="308"/>
      <c r="LSC41" s="308"/>
      <c r="LSD41" s="308"/>
      <c r="LSE41" s="308"/>
      <c r="LSF41" s="308"/>
      <c r="LSG41" s="308"/>
      <c r="LSH41" s="308"/>
      <c r="LSI41" s="308"/>
      <c r="LSJ41" s="308"/>
      <c r="LSK41" s="308"/>
      <c r="LSL41" s="308"/>
      <c r="LSM41" s="308"/>
      <c r="LSN41" s="308"/>
      <c r="LSO41" s="308"/>
      <c r="LSP41" s="308"/>
      <c r="LSQ41" s="308"/>
      <c r="LSR41" s="308"/>
      <c r="LSS41" s="308"/>
      <c r="LST41" s="308"/>
      <c r="LSU41" s="308"/>
      <c r="LSV41" s="308"/>
      <c r="LSW41" s="308"/>
      <c r="LSX41" s="308"/>
      <c r="LSY41" s="308"/>
      <c r="LSZ41" s="308"/>
      <c r="LTA41" s="308"/>
      <c r="LTB41" s="308"/>
      <c r="LTC41" s="308"/>
      <c r="LTD41" s="308"/>
      <c r="LTE41" s="308"/>
      <c r="LTF41" s="308"/>
      <c r="LTG41" s="308"/>
      <c r="LTH41" s="308"/>
      <c r="LTI41" s="308"/>
      <c r="LTJ41" s="308"/>
      <c r="LTK41" s="308"/>
      <c r="LTL41" s="308"/>
      <c r="LTM41" s="308"/>
      <c r="LTN41" s="308"/>
      <c r="LTO41" s="308"/>
      <c r="LTP41" s="308"/>
      <c r="LTQ41" s="308"/>
      <c r="LTR41" s="308"/>
      <c r="LTS41" s="308"/>
      <c r="LTT41" s="308"/>
      <c r="LTU41" s="308"/>
      <c r="LTV41" s="308"/>
      <c r="LTW41" s="308"/>
      <c r="LTX41" s="308"/>
      <c r="LTY41" s="308"/>
      <c r="LTZ41" s="308"/>
      <c r="LUA41" s="308"/>
      <c r="LUB41" s="308"/>
      <c r="LUC41" s="308"/>
      <c r="LUD41" s="308"/>
      <c r="LUE41" s="308"/>
      <c r="LUF41" s="308"/>
      <c r="LUG41" s="308"/>
      <c r="LUH41" s="308"/>
      <c r="LUI41" s="308"/>
      <c r="LUJ41" s="308"/>
      <c r="LUK41" s="308"/>
      <c r="LUL41" s="308"/>
      <c r="LUM41" s="308"/>
      <c r="LUN41" s="308"/>
      <c r="LUO41" s="308"/>
      <c r="LUP41" s="308"/>
      <c r="LUQ41" s="308"/>
      <c r="LUR41" s="308"/>
      <c r="LUS41" s="308"/>
      <c r="LUT41" s="308"/>
      <c r="LUU41" s="308"/>
      <c r="LUV41" s="308"/>
      <c r="LUW41" s="308"/>
      <c r="LUX41" s="308"/>
      <c r="LUY41" s="308"/>
      <c r="LUZ41" s="308"/>
      <c r="LVA41" s="308"/>
      <c r="LVB41" s="308"/>
      <c r="LVC41" s="308"/>
      <c r="LVD41" s="308"/>
      <c r="LVE41" s="308"/>
      <c r="LVF41" s="308"/>
      <c r="LVG41" s="308"/>
      <c r="LVH41" s="308"/>
      <c r="LVI41" s="308"/>
      <c r="LVJ41" s="308"/>
      <c r="LVK41" s="308"/>
      <c r="LVL41" s="308"/>
      <c r="LVM41" s="308"/>
      <c r="LVN41" s="308"/>
      <c r="LVO41" s="308"/>
      <c r="LVP41" s="308"/>
      <c r="LVQ41" s="308"/>
      <c r="LVR41" s="308"/>
      <c r="LVS41" s="308"/>
      <c r="LVT41" s="308"/>
      <c r="LVU41" s="308"/>
      <c r="LVV41" s="308"/>
      <c r="LVW41" s="308"/>
      <c r="LVX41" s="308"/>
      <c r="LVY41" s="308"/>
      <c r="LVZ41" s="308"/>
      <c r="LWA41" s="308"/>
      <c r="LWB41" s="308"/>
      <c r="LWC41" s="308"/>
      <c r="LWD41" s="308"/>
      <c r="LWE41" s="308"/>
      <c r="LWF41" s="308"/>
      <c r="LWG41" s="308"/>
      <c r="LWH41" s="308"/>
      <c r="LWI41" s="308"/>
      <c r="LWJ41" s="308"/>
      <c r="LWK41" s="308"/>
      <c r="LWL41" s="308"/>
      <c r="LWM41" s="308"/>
      <c r="LWN41" s="308"/>
      <c r="LWO41" s="308"/>
      <c r="LWP41" s="308"/>
      <c r="LWQ41" s="308"/>
      <c r="LWR41" s="308"/>
      <c r="LWS41" s="308"/>
      <c r="LWT41" s="308"/>
      <c r="LWU41" s="308"/>
      <c r="LWV41" s="308"/>
      <c r="LWW41" s="308"/>
      <c r="LWX41" s="308"/>
      <c r="LWY41" s="308"/>
      <c r="LWZ41" s="308"/>
      <c r="LXA41" s="308"/>
      <c r="LXB41" s="308"/>
      <c r="LXC41" s="308"/>
      <c r="LXD41" s="308"/>
      <c r="LXE41" s="308"/>
      <c r="LXF41" s="308"/>
      <c r="LXG41" s="308"/>
      <c r="LXH41" s="308"/>
      <c r="LXI41" s="308"/>
      <c r="LXJ41" s="308"/>
      <c r="LXK41" s="308"/>
      <c r="LXL41" s="308"/>
      <c r="LXM41" s="308"/>
      <c r="LXN41" s="308"/>
      <c r="LXO41" s="308"/>
      <c r="LXP41" s="308"/>
      <c r="LXQ41" s="308"/>
      <c r="LXR41" s="308"/>
      <c r="LXS41" s="308"/>
      <c r="LXT41" s="308"/>
      <c r="LXU41" s="308"/>
      <c r="LXV41" s="308"/>
      <c r="LXW41" s="308"/>
      <c r="LXX41" s="308"/>
      <c r="LXY41" s="308"/>
      <c r="LXZ41" s="308"/>
      <c r="LYA41" s="308"/>
      <c r="LYB41" s="308"/>
      <c r="LYC41" s="308"/>
      <c r="LYD41" s="308"/>
      <c r="LYE41" s="308"/>
      <c r="LYF41" s="308"/>
      <c r="LYG41" s="308"/>
      <c r="LYH41" s="308"/>
      <c r="LYI41" s="308"/>
      <c r="LYJ41" s="308"/>
      <c r="LYK41" s="308"/>
      <c r="LYL41" s="308"/>
      <c r="LYM41" s="308"/>
      <c r="LYN41" s="308"/>
      <c r="LYO41" s="308"/>
      <c r="LYP41" s="308"/>
      <c r="LYQ41" s="308"/>
      <c r="LYR41" s="308"/>
      <c r="LYS41" s="308"/>
      <c r="LYT41" s="308"/>
      <c r="LYU41" s="308"/>
      <c r="LYV41" s="308"/>
      <c r="LYW41" s="308"/>
      <c r="LYX41" s="308"/>
      <c r="LYY41" s="308"/>
      <c r="LYZ41" s="308"/>
      <c r="LZA41" s="308"/>
      <c r="LZB41" s="308"/>
      <c r="LZC41" s="308"/>
      <c r="LZD41" s="308"/>
      <c r="LZE41" s="308"/>
      <c r="LZF41" s="308"/>
      <c r="LZG41" s="308"/>
      <c r="LZH41" s="308"/>
      <c r="LZI41" s="308"/>
      <c r="LZJ41" s="308"/>
      <c r="LZK41" s="308"/>
      <c r="LZL41" s="308"/>
      <c r="LZM41" s="308"/>
      <c r="LZN41" s="308"/>
      <c r="LZO41" s="308"/>
      <c r="LZP41" s="308"/>
      <c r="LZQ41" s="308"/>
      <c r="LZR41" s="308"/>
      <c r="LZS41" s="308"/>
      <c r="LZT41" s="308"/>
      <c r="LZU41" s="308"/>
      <c r="LZV41" s="308"/>
      <c r="LZW41" s="308"/>
      <c r="LZX41" s="308"/>
      <c r="LZY41" s="308"/>
      <c r="LZZ41" s="308"/>
      <c r="MAA41" s="308"/>
      <c r="MAB41" s="308"/>
      <c r="MAC41" s="308"/>
      <c r="MAD41" s="308"/>
      <c r="MAE41" s="308"/>
      <c r="MAF41" s="308"/>
      <c r="MAG41" s="308"/>
      <c r="MAH41" s="308"/>
      <c r="MAI41" s="308"/>
      <c r="MAJ41" s="308"/>
      <c r="MAK41" s="308"/>
      <c r="MAL41" s="308"/>
      <c r="MAM41" s="308"/>
      <c r="MAN41" s="308"/>
      <c r="MAO41" s="308"/>
      <c r="MAP41" s="308"/>
      <c r="MAQ41" s="308"/>
      <c r="MAR41" s="308"/>
      <c r="MAS41" s="308"/>
      <c r="MAT41" s="308"/>
      <c r="MAU41" s="308"/>
      <c r="MAV41" s="308"/>
      <c r="MAW41" s="308"/>
      <c r="MAX41" s="308"/>
      <c r="MAY41" s="308"/>
      <c r="MAZ41" s="308"/>
      <c r="MBA41" s="308"/>
      <c r="MBB41" s="308"/>
      <c r="MBC41" s="308"/>
      <c r="MBD41" s="308"/>
      <c r="MBE41" s="308"/>
      <c r="MBF41" s="308"/>
      <c r="MBG41" s="308"/>
      <c r="MBH41" s="308"/>
      <c r="MBI41" s="308"/>
      <c r="MBJ41" s="308"/>
      <c r="MBK41" s="308"/>
      <c r="MBL41" s="308"/>
      <c r="MBM41" s="308"/>
      <c r="MBN41" s="308"/>
      <c r="MBO41" s="308"/>
      <c r="MBP41" s="308"/>
      <c r="MBQ41" s="308"/>
      <c r="MBR41" s="308"/>
      <c r="MBS41" s="308"/>
      <c r="MBT41" s="308"/>
      <c r="MBU41" s="308"/>
      <c r="MBV41" s="308"/>
      <c r="MBW41" s="308"/>
      <c r="MBX41" s="308"/>
      <c r="MBY41" s="308"/>
      <c r="MBZ41" s="308"/>
      <c r="MCA41" s="308"/>
      <c r="MCB41" s="308"/>
      <c r="MCC41" s="308"/>
      <c r="MCD41" s="308"/>
      <c r="MCE41" s="308"/>
      <c r="MCF41" s="308"/>
      <c r="MCG41" s="308"/>
      <c r="MCH41" s="308"/>
      <c r="MCI41" s="308"/>
      <c r="MCJ41" s="308"/>
      <c r="MCK41" s="308"/>
      <c r="MCL41" s="308"/>
      <c r="MCM41" s="308"/>
      <c r="MCN41" s="308"/>
      <c r="MCO41" s="308"/>
      <c r="MCP41" s="308"/>
      <c r="MCQ41" s="308"/>
      <c r="MCR41" s="308"/>
      <c r="MCS41" s="308"/>
      <c r="MCT41" s="308"/>
      <c r="MCU41" s="308"/>
      <c r="MCV41" s="308"/>
      <c r="MCW41" s="308"/>
      <c r="MCX41" s="308"/>
      <c r="MCY41" s="308"/>
      <c r="MCZ41" s="308"/>
      <c r="MDA41" s="308"/>
      <c r="MDB41" s="308"/>
      <c r="MDC41" s="308"/>
      <c r="MDD41" s="308"/>
      <c r="MDE41" s="308"/>
      <c r="MDF41" s="308"/>
      <c r="MDG41" s="308"/>
      <c r="MDH41" s="308"/>
      <c r="MDI41" s="308"/>
      <c r="MDJ41" s="308"/>
      <c r="MDK41" s="308"/>
      <c r="MDL41" s="308"/>
      <c r="MDM41" s="308"/>
      <c r="MDN41" s="308"/>
      <c r="MDO41" s="308"/>
      <c r="MDP41" s="308"/>
      <c r="MDQ41" s="308"/>
      <c r="MDR41" s="308"/>
      <c r="MDS41" s="308"/>
      <c r="MDT41" s="308"/>
      <c r="MDU41" s="308"/>
      <c r="MDV41" s="308"/>
      <c r="MDW41" s="308"/>
      <c r="MDX41" s="308"/>
      <c r="MDY41" s="308"/>
      <c r="MDZ41" s="308"/>
      <c r="MEA41" s="308"/>
      <c r="MEB41" s="308"/>
      <c r="MEC41" s="308"/>
      <c r="MED41" s="308"/>
      <c r="MEE41" s="308"/>
      <c r="MEF41" s="308"/>
      <c r="MEG41" s="308"/>
      <c r="MEH41" s="308"/>
      <c r="MEI41" s="308"/>
      <c r="MEJ41" s="308"/>
      <c r="MEK41" s="308"/>
      <c r="MEL41" s="308"/>
      <c r="MEM41" s="308"/>
      <c r="MEN41" s="308"/>
      <c r="MEO41" s="308"/>
      <c r="MEP41" s="308"/>
      <c r="MEQ41" s="308"/>
      <c r="MER41" s="308"/>
      <c r="MES41" s="308"/>
      <c r="MET41" s="308"/>
      <c r="MEU41" s="308"/>
      <c r="MEV41" s="308"/>
      <c r="MEW41" s="308"/>
      <c r="MEX41" s="308"/>
      <c r="MEY41" s="308"/>
      <c r="MEZ41" s="308"/>
      <c r="MFA41" s="308"/>
      <c r="MFB41" s="308"/>
      <c r="MFC41" s="308"/>
      <c r="MFD41" s="308"/>
      <c r="MFE41" s="308"/>
      <c r="MFF41" s="308"/>
      <c r="MFG41" s="308"/>
      <c r="MFH41" s="308"/>
      <c r="MFI41" s="308"/>
      <c r="MFJ41" s="308"/>
      <c r="MFK41" s="308"/>
      <c r="MFL41" s="308"/>
      <c r="MFM41" s="308"/>
      <c r="MFN41" s="308"/>
      <c r="MFO41" s="308"/>
      <c r="MFP41" s="308"/>
      <c r="MFQ41" s="308"/>
      <c r="MFR41" s="308"/>
      <c r="MFS41" s="308"/>
      <c r="MFT41" s="308"/>
      <c r="MFU41" s="308"/>
      <c r="MFV41" s="308"/>
      <c r="MFW41" s="308"/>
      <c r="MFX41" s="308"/>
      <c r="MFY41" s="308"/>
      <c r="MFZ41" s="308"/>
      <c r="MGA41" s="308"/>
      <c r="MGB41" s="308"/>
      <c r="MGC41" s="308"/>
      <c r="MGD41" s="308"/>
      <c r="MGE41" s="308"/>
      <c r="MGF41" s="308"/>
      <c r="MGG41" s="308"/>
      <c r="MGH41" s="308"/>
      <c r="MGI41" s="308"/>
      <c r="MGJ41" s="308"/>
      <c r="MGK41" s="308"/>
      <c r="MGL41" s="308"/>
      <c r="MGM41" s="308"/>
      <c r="MGN41" s="308"/>
      <c r="MGO41" s="308"/>
      <c r="MGP41" s="308"/>
      <c r="MGQ41" s="308"/>
      <c r="MGR41" s="308"/>
      <c r="MGS41" s="308"/>
      <c r="MGT41" s="308"/>
      <c r="MGU41" s="308"/>
      <c r="MGV41" s="308"/>
      <c r="MGW41" s="308"/>
      <c r="MGX41" s="308"/>
      <c r="MGY41" s="308"/>
      <c r="MGZ41" s="308"/>
      <c r="MHA41" s="308"/>
      <c r="MHB41" s="308"/>
      <c r="MHC41" s="308"/>
      <c r="MHD41" s="308"/>
      <c r="MHE41" s="308"/>
      <c r="MHF41" s="308"/>
      <c r="MHG41" s="308"/>
      <c r="MHH41" s="308"/>
      <c r="MHI41" s="308"/>
      <c r="MHJ41" s="308"/>
      <c r="MHK41" s="308"/>
      <c r="MHL41" s="308"/>
      <c r="MHM41" s="308"/>
      <c r="MHN41" s="308"/>
      <c r="MHO41" s="308"/>
      <c r="MHP41" s="308"/>
      <c r="MHQ41" s="308"/>
      <c r="MHR41" s="308"/>
      <c r="MHS41" s="308"/>
      <c r="MHT41" s="308"/>
      <c r="MHU41" s="308"/>
      <c r="MHV41" s="308"/>
      <c r="MHW41" s="308"/>
      <c r="MHX41" s="308"/>
      <c r="MHY41" s="308"/>
      <c r="MHZ41" s="308"/>
      <c r="MIA41" s="308"/>
      <c r="MIB41" s="308"/>
      <c r="MIC41" s="308"/>
      <c r="MID41" s="308"/>
      <c r="MIE41" s="308"/>
      <c r="MIF41" s="308"/>
      <c r="MIG41" s="308"/>
      <c r="MIH41" s="308"/>
      <c r="MII41" s="308"/>
      <c r="MIJ41" s="308"/>
      <c r="MIK41" s="308"/>
      <c r="MIL41" s="308"/>
      <c r="MIM41" s="308"/>
      <c r="MIN41" s="308"/>
      <c r="MIO41" s="308"/>
      <c r="MIP41" s="308"/>
      <c r="MIQ41" s="308"/>
      <c r="MIR41" s="308"/>
      <c r="MIS41" s="308"/>
      <c r="MIT41" s="308"/>
      <c r="MIU41" s="308"/>
      <c r="MIV41" s="308"/>
      <c r="MIW41" s="308"/>
      <c r="MIX41" s="308"/>
      <c r="MIY41" s="308"/>
      <c r="MIZ41" s="308"/>
      <c r="MJA41" s="308"/>
      <c r="MJB41" s="308"/>
      <c r="MJC41" s="308"/>
      <c r="MJD41" s="308"/>
      <c r="MJE41" s="308"/>
      <c r="MJF41" s="308"/>
      <c r="MJG41" s="308"/>
      <c r="MJH41" s="308"/>
      <c r="MJI41" s="308"/>
      <c r="MJJ41" s="308"/>
      <c r="MJK41" s="308"/>
      <c r="MJL41" s="308"/>
      <c r="MJM41" s="308"/>
      <c r="MJN41" s="308"/>
      <c r="MJO41" s="308"/>
      <c r="MJP41" s="308"/>
      <c r="MJQ41" s="308"/>
      <c r="MJR41" s="308"/>
      <c r="MJS41" s="308"/>
      <c r="MJT41" s="308"/>
      <c r="MJU41" s="308"/>
      <c r="MJV41" s="308"/>
      <c r="MJW41" s="308"/>
      <c r="MJX41" s="308"/>
      <c r="MJY41" s="308"/>
      <c r="MJZ41" s="308"/>
      <c r="MKA41" s="308"/>
      <c r="MKB41" s="308"/>
      <c r="MKC41" s="308"/>
      <c r="MKD41" s="308"/>
      <c r="MKE41" s="308"/>
      <c r="MKF41" s="308"/>
      <c r="MKG41" s="308"/>
      <c r="MKH41" s="308"/>
      <c r="MKI41" s="308"/>
      <c r="MKJ41" s="308"/>
      <c r="MKK41" s="308"/>
      <c r="MKL41" s="308"/>
      <c r="MKM41" s="308"/>
      <c r="MKN41" s="308"/>
      <c r="MKO41" s="308"/>
      <c r="MKP41" s="308"/>
      <c r="MKQ41" s="308"/>
      <c r="MKR41" s="308"/>
      <c r="MKS41" s="308"/>
      <c r="MKT41" s="308"/>
      <c r="MKU41" s="308"/>
      <c r="MKV41" s="308"/>
      <c r="MKW41" s="308"/>
      <c r="MKX41" s="308"/>
      <c r="MKY41" s="308"/>
      <c r="MKZ41" s="308"/>
      <c r="MLA41" s="308"/>
      <c r="MLB41" s="308"/>
      <c r="MLC41" s="308"/>
      <c r="MLD41" s="308"/>
      <c r="MLE41" s="308"/>
      <c r="MLF41" s="308"/>
      <c r="MLG41" s="308"/>
      <c r="MLH41" s="308"/>
      <c r="MLI41" s="308"/>
      <c r="MLJ41" s="308"/>
      <c r="MLK41" s="308"/>
      <c r="MLL41" s="308"/>
      <c r="MLM41" s="308"/>
      <c r="MLN41" s="308"/>
      <c r="MLO41" s="308"/>
      <c r="MLP41" s="308"/>
      <c r="MLQ41" s="308"/>
      <c r="MLR41" s="308"/>
      <c r="MLS41" s="308"/>
      <c r="MLT41" s="308"/>
      <c r="MLU41" s="308"/>
      <c r="MLV41" s="308"/>
      <c r="MLW41" s="308"/>
      <c r="MLX41" s="308"/>
      <c r="MLY41" s="308"/>
      <c r="MLZ41" s="308"/>
      <c r="MMA41" s="308"/>
      <c r="MMB41" s="308"/>
      <c r="MMC41" s="308"/>
      <c r="MMD41" s="308"/>
      <c r="MME41" s="308"/>
      <c r="MMF41" s="308"/>
      <c r="MMG41" s="308"/>
      <c r="MMH41" s="308"/>
      <c r="MMI41" s="308"/>
      <c r="MMJ41" s="308"/>
      <c r="MMK41" s="308"/>
      <c r="MML41" s="308"/>
      <c r="MMM41" s="308"/>
      <c r="MMN41" s="308"/>
      <c r="MMO41" s="308"/>
      <c r="MMP41" s="308"/>
      <c r="MMQ41" s="308"/>
      <c r="MMR41" s="308"/>
      <c r="MMS41" s="308"/>
      <c r="MMT41" s="308"/>
      <c r="MMU41" s="308"/>
      <c r="MMV41" s="308"/>
      <c r="MMW41" s="308"/>
      <c r="MMX41" s="308"/>
      <c r="MMY41" s="308"/>
      <c r="MMZ41" s="308"/>
      <c r="MNA41" s="308"/>
      <c r="MNB41" s="308"/>
      <c r="MNC41" s="308"/>
      <c r="MND41" s="308"/>
      <c r="MNE41" s="308"/>
      <c r="MNF41" s="308"/>
      <c r="MNG41" s="308"/>
      <c r="MNH41" s="308"/>
      <c r="MNI41" s="308"/>
      <c r="MNJ41" s="308"/>
      <c r="MNK41" s="308"/>
      <c r="MNL41" s="308"/>
      <c r="MNM41" s="308"/>
      <c r="MNN41" s="308"/>
      <c r="MNO41" s="308"/>
      <c r="MNP41" s="308"/>
      <c r="MNQ41" s="308"/>
      <c r="MNR41" s="308"/>
      <c r="MNS41" s="308"/>
      <c r="MNT41" s="308"/>
      <c r="MNU41" s="308"/>
      <c r="MNV41" s="308"/>
      <c r="MNW41" s="308"/>
      <c r="MNX41" s="308"/>
      <c r="MNY41" s="308"/>
      <c r="MNZ41" s="308"/>
      <c r="MOA41" s="308"/>
      <c r="MOB41" s="308"/>
      <c r="MOC41" s="308"/>
      <c r="MOD41" s="308"/>
      <c r="MOE41" s="308"/>
      <c r="MOF41" s="308"/>
      <c r="MOG41" s="308"/>
      <c r="MOH41" s="308"/>
      <c r="MOI41" s="308"/>
      <c r="MOJ41" s="308"/>
      <c r="MOK41" s="308"/>
      <c r="MOL41" s="308"/>
      <c r="MOM41" s="308"/>
      <c r="MON41" s="308"/>
      <c r="MOO41" s="308"/>
      <c r="MOP41" s="308"/>
      <c r="MOQ41" s="308"/>
      <c r="MOR41" s="308"/>
      <c r="MOS41" s="308"/>
      <c r="MOT41" s="308"/>
      <c r="MOU41" s="308"/>
      <c r="MOV41" s="308"/>
      <c r="MOW41" s="308"/>
      <c r="MOX41" s="308"/>
      <c r="MOY41" s="308"/>
      <c r="MOZ41" s="308"/>
      <c r="MPA41" s="308"/>
      <c r="MPB41" s="308"/>
      <c r="MPC41" s="308"/>
      <c r="MPD41" s="308"/>
      <c r="MPE41" s="308"/>
      <c r="MPF41" s="308"/>
      <c r="MPG41" s="308"/>
      <c r="MPH41" s="308"/>
      <c r="MPI41" s="308"/>
      <c r="MPJ41" s="308"/>
      <c r="MPK41" s="308"/>
      <c r="MPL41" s="308"/>
      <c r="MPM41" s="308"/>
      <c r="MPN41" s="308"/>
      <c r="MPO41" s="308"/>
      <c r="MPP41" s="308"/>
      <c r="MPQ41" s="308"/>
      <c r="MPR41" s="308"/>
      <c r="MPS41" s="308"/>
      <c r="MPT41" s="308"/>
      <c r="MPU41" s="308"/>
      <c r="MPV41" s="308"/>
      <c r="MPW41" s="308"/>
      <c r="MPX41" s="308"/>
      <c r="MPY41" s="308"/>
      <c r="MPZ41" s="308"/>
      <c r="MQA41" s="308"/>
      <c r="MQB41" s="308"/>
      <c r="MQC41" s="308"/>
      <c r="MQD41" s="308"/>
      <c r="MQE41" s="308"/>
      <c r="MQF41" s="308"/>
      <c r="MQG41" s="308"/>
      <c r="MQH41" s="308"/>
      <c r="MQI41" s="308"/>
      <c r="MQJ41" s="308"/>
      <c r="MQK41" s="308"/>
      <c r="MQL41" s="308"/>
      <c r="MQM41" s="308"/>
      <c r="MQN41" s="308"/>
      <c r="MQO41" s="308"/>
      <c r="MQP41" s="308"/>
      <c r="MQQ41" s="308"/>
      <c r="MQR41" s="308"/>
      <c r="MQS41" s="308"/>
      <c r="MQT41" s="308"/>
      <c r="MQU41" s="308"/>
      <c r="MQV41" s="308"/>
      <c r="MQW41" s="308"/>
      <c r="MQX41" s="308"/>
      <c r="MQY41" s="308"/>
      <c r="MQZ41" s="308"/>
      <c r="MRA41" s="308"/>
      <c r="MRB41" s="308"/>
      <c r="MRC41" s="308"/>
      <c r="MRD41" s="308"/>
      <c r="MRE41" s="308"/>
      <c r="MRF41" s="308"/>
      <c r="MRG41" s="308"/>
      <c r="MRH41" s="308"/>
      <c r="MRI41" s="308"/>
      <c r="MRJ41" s="308"/>
      <c r="MRK41" s="308"/>
      <c r="MRL41" s="308"/>
      <c r="MRM41" s="308"/>
      <c r="MRN41" s="308"/>
      <c r="MRO41" s="308"/>
      <c r="MRP41" s="308"/>
      <c r="MRQ41" s="308"/>
      <c r="MRR41" s="308"/>
      <c r="MRS41" s="308"/>
      <c r="MRT41" s="308"/>
      <c r="MRU41" s="308"/>
      <c r="MRV41" s="308"/>
      <c r="MRW41" s="308"/>
      <c r="MRX41" s="308"/>
      <c r="MRY41" s="308"/>
      <c r="MRZ41" s="308"/>
      <c r="MSA41" s="308"/>
      <c r="MSB41" s="308"/>
      <c r="MSC41" s="308"/>
      <c r="MSD41" s="308"/>
      <c r="MSE41" s="308"/>
      <c r="MSF41" s="308"/>
      <c r="MSG41" s="308"/>
      <c r="MSH41" s="308"/>
      <c r="MSI41" s="308"/>
      <c r="MSJ41" s="308"/>
      <c r="MSK41" s="308"/>
      <c r="MSL41" s="308"/>
      <c r="MSM41" s="308"/>
      <c r="MSN41" s="308"/>
      <c r="MSO41" s="308"/>
      <c r="MSP41" s="308"/>
      <c r="MSQ41" s="308"/>
      <c r="MSR41" s="308"/>
      <c r="MSS41" s="308"/>
      <c r="MST41" s="308"/>
      <c r="MSU41" s="308"/>
      <c r="MSV41" s="308"/>
      <c r="MSW41" s="308"/>
      <c r="MSX41" s="308"/>
      <c r="MSY41" s="308"/>
      <c r="MSZ41" s="308"/>
      <c r="MTA41" s="308"/>
      <c r="MTB41" s="308"/>
      <c r="MTC41" s="308"/>
      <c r="MTD41" s="308"/>
      <c r="MTE41" s="308"/>
      <c r="MTF41" s="308"/>
      <c r="MTG41" s="308"/>
      <c r="MTH41" s="308"/>
      <c r="MTI41" s="308"/>
      <c r="MTJ41" s="308"/>
      <c r="MTK41" s="308"/>
      <c r="MTL41" s="308"/>
      <c r="MTM41" s="308"/>
      <c r="MTN41" s="308"/>
      <c r="MTO41" s="308"/>
      <c r="MTP41" s="308"/>
      <c r="MTQ41" s="308"/>
      <c r="MTR41" s="308"/>
      <c r="MTS41" s="308"/>
      <c r="MTT41" s="308"/>
      <c r="MTU41" s="308"/>
      <c r="MTV41" s="308"/>
      <c r="MTW41" s="308"/>
      <c r="MTX41" s="308"/>
      <c r="MTY41" s="308"/>
      <c r="MTZ41" s="308"/>
      <c r="MUA41" s="308"/>
      <c r="MUB41" s="308"/>
      <c r="MUC41" s="308"/>
      <c r="MUD41" s="308"/>
      <c r="MUE41" s="308"/>
      <c r="MUF41" s="308"/>
      <c r="MUG41" s="308"/>
      <c r="MUH41" s="308"/>
      <c r="MUI41" s="308"/>
      <c r="MUJ41" s="308"/>
      <c r="MUK41" s="308"/>
      <c r="MUL41" s="308"/>
      <c r="MUM41" s="308"/>
      <c r="MUN41" s="308"/>
      <c r="MUO41" s="308"/>
      <c r="MUP41" s="308"/>
      <c r="MUQ41" s="308"/>
      <c r="MUR41" s="308"/>
      <c r="MUS41" s="308"/>
      <c r="MUT41" s="308"/>
      <c r="MUU41" s="308"/>
      <c r="MUV41" s="308"/>
      <c r="MUW41" s="308"/>
      <c r="MUX41" s="308"/>
      <c r="MUY41" s="308"/>
      <c r="MUZ41" s="308"/>
      <c r="MVA41" s="308"/>
      <c r="MVB41" s="308"/>
      <c r="MVC41" s="308"/>
      <c r="MVD41" s="308"/>
      <c r="MVE41" s="308"/>
      <c r="MVF41" s="308"/>
      <c r="MVG41" s="308"/>
      <c r="MVH41" s="308"/>
      <c r="MVI41" s="308"/>
      <c r="MVJ41" s="308"/>
      <c r="MVK41" s="308"/>
      <c r="MVL41" s="308"/>
      <c r="MVM41" s="308"/>
      <c r="MVN41" s="308"/>
      <c r="MVO41" s="308"/>
      <c r="MVP41" s="308"/>
      <c r="MVQ41" s="308"/>
      <c r="MVR41" s="308"/>
      <c r="MVS41" s="308"/>
      <c r="MVT41" s="308"/>
      <c r="MVU41" s="308"/>
      <c r="MVV41" s="308"/>
      <c r="MVW41" s="308"/>
      <c r="MVX41" s="308"/>
      <c r="MVY41" s="308"/>
      <c r="MVZ41" s="308"/>
      <c r="MWA41" s="308"/>
      <c r="MWB41" s="308"/>
      <c r="MWC41" s="308"/>
      <c r="MWD41" s="308"/>
      <c r="MWE41" s="308"/>
      <c r="MWF41" s="308"/>
      <c r="MWG41" s="308"/>
      <c r="MWH41" s="308"/>
      <c r="MWI41" s="308"/>
      <c r="MWJ41" s="308"/>
      <c r="MWK41" s="308"/>
      <c r="MWL41" s="308"/>
      <c r="MWM41" s="308"/>
      <c r="MWN41" s="308"/>
      <c r="MWO41" s="308"/>
      <c r="MWP41" s="308"/>
      <c r="MWQ41" s="308"/>
      <c r="MWR41" s="308"/>
      <c r="MWS41" s="308"/>
      <c r="MWT41" s="308"/>
      <c r="MWU41" s="308"/>
      <c r="MWV41" s="308"/>
      <c r="MWW41" s="308"/>
      <c r="MWX41" s="308"/>
      <c r="MWY41" s="308"/>
      <c r="MWZ41" s="308"/>
      <c r="MXA41" s="308"/>
      <c r="MXB41" s="308"/>
      <c r="MXC41" s="308"/>
      <c r="MXD41" s="308"/>
      <c r="MXE41" s="308"/>
      <c r="MXF41" s="308"/>
      <c r="MXG41" s="308"/>
      <c r="MXH41" s="308"/>
      <c r="MXI41" s="308"/>
      <c r="MXJ41" s="308"/>
      <c r="MXK41" s="308"/>
      <c r="MXL41" s="308"/>
      <c r="MXM41" s="308"/>
      <c r="MXN41" s="308"/>
      <c r="MXO41" s="308"/>
      <c r="MXP41" s="308"/>
      <c r="MXQ41" s="308"/>
      <c r="MXR41" s="308"/>
      <c r="MXS41" s="308"/>
      <c r="MXT41" s="308"/>
      <c r="MXU41" s="308"/>
      <c r="MXV41" s="308"/>
      <c r="MXW41" s="308"/>
      <c r="MXX41" s="308"/>
      <c r="MXY41" s="308"/>
      <c r="MXZ41" s="308"/>
      <c r="MYA41" s="308"/>
      <c r="MYB41" s="308"/>
      <c r="MYC41" s="308"/>
      <c r="MYD41" s="308"/>
      <c r="MYE41" s="308"/>
      <c r="MYF41" s="308"/>
      <c r="MYG41" s="308"/>
      <c r="MYH41" s="308"/>
      <c r="MYI41" s="308"/>
      <c r="MYJ41" s="308"/>
      <c r="MYK41" s="308"/>
      <c r="MYL41" s="308"/>
      <c r="MYM41" s="308"/>
      <c r="MYN41" s="308"/>
      <c r="MYO41" s="308"/>
      <c r="MYP41" s="308"/>
      <c r="MYQ41" s="308"/>
      <c r="MYR41" s="308"/>
      <c r="MYS41" s="308"/>
      <c r="MYT41" s="308"/>
      <c r="MYU41" s="308"/>
      <c r="MYV41" s="308"/>
      <c r="MYW41" s="308"/>
      <c r="MYX41" s="308"/>
      <c r="MYY41" s="308"/>
      <c r="MYZ41" s="308"/>
      <c r="MZA41" s="308"/>
      <c r="MZB41" s="308"/>
      <c r="MZC41" s="308"/>
      <c r="MZD41" s="308"/>
      <c r="MZE41" s="308"/>
      <c r="MZF41" s="308"/>
      <c r="MZG41" s="308"/>
      <c r="MZH41" s="308"/>
      <c r="MZI41" s="308"/>
      <c r="MZJ41" s="308"/>
      <c r="MZK41" s="308"/>
      <c r="MZL41" s="308"/>
      <c r="MZM41" s="308"/>
      <c r="MZN41" s="308"/>
      <c r="MZO41" s="308"/>
      <c r="MZP41" s="308"/>
      <c r="MZQ41" s="308"/>
      <c r="MZR41" s="308"/>
      <c r="MZS41" s="308"/>
      <c r="MZT41" s="308"/>
      <c r="MZU41" s="308"/>
      <c r="MZV41" s="308"/>
      <c r="MZW41" s="308"/>
      <c r="MZX41" s="308"/>
      <c r="MZY41" s="308"/>
      <c r="MZZ41" s="308"/>
      <c r="NAA41" s="308"/>
      <c r="NAB41" s="308"/>
      <c r="NAC41" s="308"/>
      <c r="NAD41" s="308"/>
      <c r="NAE41" s="308"/>
      <c r="NAF41" s="308"/>
      <c r="NAG41" s="308"/>
      <c r="NAH41" s="308"/>
      <c r="NAI41" s="308"/>
      <c r="NAJ41" s="308"/>
      <c r="NAK41" s="308"/>
      <c r="NAL41" s="308"/>
      <c r="NAM41" s="308"/>
      <c r="NAN41" s="308"/>
      <c r="NAO41" s="308"/>
      <c r="NAP41" s="308"/>
      <c r="NAQ41" s="308"/>
      <c r="NAR41" s="308"/>
      <c r="NAS41" s="308"/>
      <c r="NAT41" s="308"/>
      <c r="NAU41" s="308"/>
      <c r="NAV41" s="308"/>
      <c r="NAW41" s="308"/>
      <c r="NAX41" s="308"/>
      <c r="NAY41" s="308"/>
      <c r="NAZ41" s="308"/>
      <c r="NBA41" s="308"/>
      <c r="NBB41" s="308"/>
      <c r="NBC41" s="308"/>
      <c r="NBD41" s="308"/>
      <c r="NBE41" s="308"/>
      <c r="NBF41" s="308"/>
      <c r="NBG41" s="308"/>
      <c r="NBH41" s="308"/>
      <c r="NBI41" s="308"/>
      <c r="NBJ41" s="308"/>
      <c r="NBK41" s="308"/>
      <c r="NBL41" s="308"/>
      <c r="NBM41" s="308"/>
      <c r="NBN41" s="308"/>
      <c r="NBO41" s="308"/>
      <c r="NBP41" s="308"/>
      <c r="NBQ41" s="308"/>
      <c r="NBR41" s="308"/>
      <c r="NBS41" s="308"/>
      <c r="NBT41" s="308"/>
      <c r="NBU41" s="308"/>
      <c r="NBV41" s="308"/>
      <c r="NBW41" s="308"/>
      <c r="NBX41" s="308"/>
      <c r="NBY41" s="308"/>
      <c r="NBZ41" s="308"/>
      <c r="NCA41" s="308"/>
      <c r="NCB41" s="308"/>
      <c r="NCC41" s="308"/>
      <c r="NCD41" s="308"/>
      <c r="NCE41" s="308"/>
      <c r="NCF41" s="308"/>
      <c r="NCG41" s="308"/>
      <c r="NCH41" s="308"/>
      <c r="NCI41" s="308"/>
      <c r="NCJ41" s="308"/>
      <c r="NCK41" s="308"/>
      <c r="NCL41" s="308"/>
      <c r="NCM41" s="308"/>
      <c r="NCN41" s="308"/>
      <c r="NCO41" s="308"/>
      <c r="NCP41" s="308"/>
      <c r="NCQ41" s="308"/>
      <c r="NCR41" s="308"/>
      <c r="NCS41" s="308"/>
      <c r="NCT41" s="308"/>
      <c r="NCU41" s="308"/>
      <c r="NCV41" s="308"/>
      <c r="NCW41" s="308"/>
      <c r="NCX41" s="308"/>
      <c r="NCY41" s="308"/>
      <c r="NCZ41" s="308"/>
      <c r="NDA41" s="308"/>
      <c r="NDB41" s="308"/>
      <c r="NDC41" s="308"/>
      <c r="NDD41" s="308"/>
      <c r="NDE41" s="308"/>
      <c r="NDF41" s="308"/>
      <c r="NDG41" s="308"/>
      <c r="NDH41" s="308"/>
      <c r="NDI41" s="308"/>
      <c r="NDJ41" s="308"/>
      <c r="NDK41" s="308"/>
      <c r="NDL41" s="308"/>
      <c r="NDM41" s="308"/>
      <c r="NDN41" s="308"/>
      <c r="NDO41" s="308"/>
      <c r="NDP41" s="308"/>
      <c r="NDQ41" s="308"/>
      <c r="NDR41" s="308"/>
      <c r="NDS41" s="308"/>
      <c r="NDT41" s="308"/>
      <c r="NDU41" s="308"/>
      <c r="NDV41" s="308"/>
      <c r="NDW41" s="308"/>
      <c r="NDX41" s="308"/>
      <c r="NDY41" s="308"/>
      <c r="NDZ41" s="308"/>
      <c r="NEA41" s="308"/>
      <c r="NEB41" s="308"/>
      <c r="NEC41" s="308"/>
      <c r="NED41" s="308"/>
      <c r="NEE41" s="308"/>
      <c r="NEF41" s="308"/>
      <c r="NEG41" s="308"/>
      <c r="NEH41" s="308"/>
      <c r="NEI41" s="308"/>
      <c r="NEJ41" s="308"/>
      <c r="NEK41" s="308"/>
      <c r="NEL41" s="308"/>
      <c r="NEM41" s="308"/>
      <c r="NEN41" s="308"/>
      <c r="NEO41" s="308"/>
      <c r="NEP41" s="308"/>
      <c r="NEQ41" s="308"/>
      <c r="NER41" s="308"/>
      <c r="NES41" s="308"/>
      <c r="NET41" s="308"/>
      <c r="NEU41" s="308"/>
      <c r="NEV41" s="308"/>
      <c r="NEW41" s="308"/>
      <c r="NEX41" s="308"/>
      <c r="NEY41" s="308"/>
      <c r="NEZ41" s="308"/>
      <c r="NFA41" s="308"/>
      <c r="NFB41" s="308"/>
      <c r="NFC41" s="308"/>
      <c r="NFD41" s="308"/>
      <c r="NFE41" s="308"/>
      <c r="NFF41" s="308"/>
      <c r="NFG41" s="308"/>
      <c r="NFH41" s="308"/>
      <c r="NFI41" s="308"/>
      <c r="NFJ41" s="308"/>
      <c r="NFK41" s="308"/>
      <c r="NFL41" s="308"/>
      <c r="NFM41" s="308"/>
      <c r="NFN41" s="308"/>
      <c r="NFO41" s="308"/>
      <c r="NFP41" s="308"/>
      <c r="NFQ41" s="308"/>
      <c r="NFR41" s="308"/>
      <c r="NFS41" s="308"/>
      <c r="NFT41" s="308"/>
      <c r="NFU41" s="308"/>
      <c r="NFV41" s="308"/>
      <c r="NFW41" s="308"/>
      <c r="NFX41" s="308"/>
      <c r="NFY41" s="308"/>
      <c r="NFZ41" s="308"/>
      <c r="NGA41" s="308"/>
      <c r="NGB41" s="308"/>
      <c r="NGC41" s="308"/>
      <c r="NGD41" s="308"/>
      <c r="NGE41" s="308"/>
      <c r="NGF41" s="308"/>
      <c r="NGG41" s="308"/>
      <c r="NGH41" s="308"/>
      <c r="NGI41" s="308"/>
      <c r="NGJ41" s="308"/>
      <c r="NGK41" s="308"/>
      <c r="NGL41" s="308"/>
      <c r="NGM41" s="308"/>
      <c r="NGN41" s="308"/>
      <c r="NGO41" s="308"/>
      <c r="NGP41" s="308"/>
      <c r="NGQ41" s="308"/>
      <c r="NGR41" s="308"/>
      <c r="NGS41" s="308"/>
      <c r="NGT41" s="308"/>
      <c r="NGU41" s="308"/>
      <c r="NGV41" s="308"/>
      <c r="NGW41" s="308"/>
      <c r="NGX41" s="308"/>
      <c r="NGY41" s="308"/>
      <c r="NGZ41" s="308"/>
      <c r="NHA41" s="308"/>
      <c r="NHB41" s="308"/>
      <c r="NHC41" s="308"/>
      <c r="NHD41" s="308"/>
      <c r="NHE41" s="308"/>
      <c r="NHF41" s="308"/>
      <c r="NHG41" s="308"/>
      <c r="NHH41" s="308"/>
      <c r="NHI41" s="308"/>
      <c r="NHJ41" s="308"/>
      <c r="NHK41" s="308"/>
      <c r="NHL41" s="308"/>
      <c r="NHM41" s="308"/>
      <c r="NHN41" s="308"/>
      <c r="NHO41" s="308"/>
      <c r="NHP41" s="308"/>
      <c r="NHQ41" s="308"/>
      <c r="NHR41" s="308"/>
      <c r="NHS41" s="308"/>
      <c r="NHT41" s="308"/>
      <c r="NHU41" s="308"/>
      <c r="NHV41" s="308"/>
      <c r="NHW41" s="308"/>
      <c r="NHX41" s="308"/>
      <c r="NHY41" s="308"/>
      <c r="NHZ41" s="308"/>
      <c r="NIA41" s="308"/>
      <c r="NIB41" s="308"/>
      <c r="NIC41" s="308"/>
      <c r="NID41" s="308"/>
      <c r="NIE41" s="308"/>
      <c r="NIF41" s="308"/>
      <c r="NIG41" s="308"/>
      <c r="NIH41" s="308"/>
      <c r="NII41" s="308"/>
      <c r="NIJ41" s="308"/>
      <c r="NIK41" s="308"/>
      <c r="NIL41" s="308"/>
      <c r="NIM41" s="308"/>
      <c r="NIN41" s="308"/>
      <c r="NIO41" s="308"/>
      <c r="NIP41" s="308"/>
      <c r="NIQ41" s="308"/>
      <c r="NIR41" s="308"/>
      <c r="NIS41" s="308"/>
      <c r="NIT41" s="308"/>
      <c r="NIU41" s="308"/>
      <c r="NIV41" s="308"/>
      <c r="NIW41" s="308"/>
      <c r="NIX41" s="308"/>
      <c r="NIY41" s="308"/>
      <c r="NIZ41" s="308"/>
      <c r="NJA41" s="308"/>
      <c r="NJB41" s="308"/>
      <c r="NJC41" s="308"/>
      <c r="NJD41" s="308"/>
      <c r="NJE41" s="308"/>
      <c r="NJF41" s="308"/>
      <c r="NJG41" s="308"/>
      <c r="NJH41" s="308"/>
      <c r="NJI41" s="308"/>
      <c r="NJJ41" s="308"/>
      <c r="NJK41" s="308"/>
      <c r="NJL41" s="308"/>
      <c r="NJM41" s="308"/>
      <c r="NJN41" s="308"/>
      <c r="NJO41" s="308"/>
      <c r="NJP41" s="308"/>
      <c r="NJQ41" s="308"/>
      <c r="NJR41" s="308"/>
      <c r="NJS41" s="308"/>
      <c r="NJT41" s="308"/>
      <c r="NJU41" s="308"/>
      <c r="NJV41" s="308"/>
      <c r="NJW41" s="308"/>
      <c r="NJX41" s="308"/>
      <c r="NJY41" s="308"/>
      <c r="NJZ41" s="308"/>
      <c r="NKA41" s="308"/>
      <c r="NKB41" s="308"/>
      <c r="NKC41" s="308"/>
      <c r="NKD41" s="308"/>
      <c r="NKE41" s="308"/>
      <c r="NKF41" s="308"/>
      <c r="NKG41" s="308"/>
      <c r="NKH41" s="308"/>
      <c r="NKI41" s="308"/>
      <c r="NKJ41" s="308"/>
      <c r="NKK41" s="308"/>
      <c r="NKL41" s="308"/>
      <c r="NKM41" s="308"/>
      <c r="NKN41" s="308"/>
      <c r="NKO41" s="308"/>
      <c r="NKP41" s="308"/>
      <c r="NKQ41" s="308"/>
      <c r="NKR41" s="308"/>
      <c r="NKS41" s="308"/>
      <c r="NKT41" s="308"/>
      <c r="NKU41" s="308"/>
      <c r="NKV41" s="308"/>
      <c r="NKW41" s="308"/>
      <c r="NKX41" s="308"/>
      <c r="NKY41" s="308"/>
      <c r="NKZ41" s="308"/>
      <c r="NLA41" s="308"/>
      <c r="NLB41" s="308"/>
      <c r="NLC41" s="308"/>
      <c r="NLD41" s="308"/>
      <c r="NLE41" s="308"/>
      <c r="NLF41" s="308"/>
      <c r="NLG41" s="308"/>
      <c r="NLH41" s="308"/>
      <c r="NLI41" s="308"/>
      <c r="NLJ41" s="308"/>
      <c r="NLK41" s="308"/>
      <c r="NLL41" s="308"/>
      <c r="NLM41" s="308"/>
      <c r="NLN41" s="308"/>
      <c r="NLO41" s="308"/>
      <c r="NLP41" s="308"/>
      <c r="NLQ41" s="308"/>
      <c r="NLR41" s="308"/>
      <c r="NLS41" s="308"/>
      <c r="NLT41" s="308"/>
      <c r="NLU41" s="308"/>
      <c r="NLV41" s="308"/>
      <c r="NLW41" s="308"/>
      <c r="NLX41" s="308"/>
      <c r="NLY41" s="308"/>
      <c r="NLZ41" s="308"/>
      <c r="NMA41" s="308"/>
      <c r="NMB41" s="308"/>
      <c r="NMC41" s="308"/>
      <c r="NMD41" s="308"/>
      <c r="NME41" s="308"/>
      <c r="NMF41" s="308"/>
      <c r="NMG41" s="308"/>
      <c r="NMH41" s="308"/>
      <c r="NMI41" s="308"/>
      <c r="NMJ41" s="308"/>
      <c r="NMK41" s="308"/>
      <c r="NML41" s="308"/>
      <c r="NMM41" s="308"/>
      <c r="NMN41" s="308"/>
      <c r="NMO41" s="308"/>
      <c r="NMP41" s="308"/>
      <c r="NMQ41" s="308"/>
      <c r="NMR41" s="308"/>
      <c r="NMS41" s="308"/>
      <c r="NMT41" s="308"/>
      <c r="NMU41" s="308"/>
      <c r="NMV41" s="308"/>
      <c r="NMW41" s="308"/>
      <c r="NMX41" s="308"/>
      <c r="NMY41" s="308"/>
      <c r="NMZ41" s="308"/>
      <c r="NNA41" s="308"/>
      <c r="NNB41" s="308"/>
      <c r="NNC41" s="308"/>
      <c r="NND41" s="308"/>
      <c r="NNE41" s="308"/>
      <c r="NNF41" s="308"/>
      <c r="NNG41" s="308"/>
      <c r="NNH41" s="308"/>
      <c r="NNI41" s="308"/>
      <c r="NNJ41" s="308"/>
      <c r="NNK41" s="308"/>
      <c r="NNL41" s="308"/>
      <c r="NNM41" s="308"/>
      <c r="NNN41" s="308"/>
      <c r="NNO41" s="308"/>
      <c r="NNP41" s="308"/>
      <c r="NNQ41" s="308"/>
      <c r="NNR41" s="308"/>
      <c r="NNS41" s="308"/>
      <c r="NNT41" s="308"/>
      <c r="NNU41" s="308"/>
      <c r="NNV41" s="308"/>
      <c r="NNW41" s="308"/>
      <c r="NNX41" s="308"/>
      <c r="NNY41" s="308"/>
      <c r="NNZ41" s="308"/>
      <c r="NOA41" s="308"/>
      <c r="NOB41" s="308"/>
      <c r="NOC41" s="308"/>
      <c r="NOD41" s="308"/>
      <c r="NOE41" s="308"/>
      <c r="NOF41" s="308"/>
      <c r="NOG41" s="308"/>
      <c r="NOH41" s="308"/>
      <c r="NOI41" s="308"/>
      <c r="NOJ41" s="308"/>
      <c r="NOK41" s="308"/>
      <c r="NOL41" s="308"/>
      <c r="NOM41" s="308"/>
      <c r="NON41" s="308"/>
      <c r="NOO41" s="308"/>
      <c r="NOP41" s="308"/>
      <c r="NOQ41" s="308"/>
      <c r="NOR41" s="308"/>
      <c r="NOS41" s="308"/>
      <c r="NOT41" s="308"/>
      <c r="NOU41" s="308"/>
      <c r="NOV41" s="308"/>
      <c r="NOW41" s="308"/>
      <c r="NOX41" s="308"/>
      <c r="NOY41" s="308"/>
      <c r="NOZ41" s="308"/>
      <c r="NPA41" s="308"/>
      <c r="NPB41" s="308"/>
      <c r="NPC41" s="308"/>
      <c r="NPD41" s="308"/>
      <c r="NPE41" s="308"/>
      <c r="NPF41" s="308"/>
      <c r="NPG41" s="308"/>
      <c r="NPH41" s="308"/>
      <c r="NPI41" s="308"/>
      <c r="NPJ41" s="308"/>
      <c r="NPK41" s="308"/>
      <c r="NPL41" s="308"/>
      <c r="NPM41" s="308"/>
      <c r="NPN41" s="308"/>
      <c r="NPO41" s="308"/>
      <c r="NPP41" s="308"/>
      <c r="NPQ41" s="308"/>
      <c r="NPR41" s="308"/>
      <c r="NPS41" s="308"/>
      <c r="NPT41" s="308"/>
      <c r="NPU41" s="308"/>
      <c r="NPV41" s="308"/>
      <c r="NPW41" s="308"/>
      <c r="NPX41" s="308"/>
      <c r="NPY41" s="308"/>
      <c r="NPZ41" s="308"/>
      <c r="NQA41" s="308"/>
      <c r="NQB41" s="308"/>
      <c r="NQC41" s="308"/>
      <c r="NQD41" s="308"/>
      <c r="NQE41" s="308"/>
      <c r="NQF41" s="308"/>
      <c r="NQG41" s="308"/>
      <c r="NQH41" s="308"/>
      <c r="NQI41" s="308"/>
      <c r="NQJ41" s="308"/>
      <c r="NQK41" s="308"/>
      <c r="NQL41" s="308"/>
      <c r="NQM41" s="308"/>
      <c r="NQN41" s="308"/>
      <c r="NQO41" s="308"/>
      <c r="NQP41" s="308"/>
      <c r="NQQ41" s="308"/>
      <c r="NQR41" s="308"/>
      <c r="NQS41" s="308"/>
      <c r="NQT41" s="308"/>
      <c r="NQU41" s="308"/>
      <c r="NQV41" s="308"/>
      <c r="NQW41" s="308"/>
      <c r="NQX41" s="308"/>
      <c r="NQY41" s="308"/>
      <c r="NQZ41" s="308"/>
      <c r="NRA41" s="308"/>
      <c r="NRB41" s="308"/>
      <c r="NRC41" s="308"/>
      <c r="NRD41" s="308"/>
      <c r="NRE41" s="308"/>
      <c r="NRF41" s="308"/>
      <c r="NRG41" s="308"/>
      <c r="NRH41" s="308"/>
      <c r="NRI41" s="308"/>
      <c r="NRJ41" s="308"/>
      <c r="NRK41" s="308"/>
      <c r="NRL41" s="308"/>
      <c r="NRM41" s="308"/>
      <c r="NRN41" s="308"/>
      <c r="NRO41" s="308"/>
      <c r="NRP41" s="308"/>
      <c r="NRQ41" s="308"/>
      <c r="NRR41" s="308"/>
      <c r="NRS41" s="308"/>
      <c r="NRT41" s="308"/>
      <c r="NRU41" s="308"/>
      <c r="NRV41" s="308"/>
      <c r="NRW41" s="308"/>
      <c r="NRX41" s="308"/>
      <c r="NRY41" s="308"/>
      <c r="NRZ41" s="308"/>
      <c r="NSA41" s="308"/>
      <c r="NSB41" s="308"/>
      <c r="NSC41" s="308"/>
      <c r="NSD41" s="308"/>
      <c r="NSE41" s="308"/>
      <c r="NSF41" s="308"/>
      <c r="NSG41" s="308"/>
      <c r="NSH41" s="308"/>
      <c r="NSI41" s="308"/>
      <c r="NSJ41" s="308"/>
      <c r="NSK41" s="308"/>
      <c r="NSL41" s="308"/>
      <c r="NSM41" s="308"/>
      <c r="NSN41" s="308"/>
      <c r="NSO41" s="308"/>
      <c r="NSP41" s="308"/>
      <c r="NSQ41" s="308"/>
      <c r="NSR41" s="308"/>
      <c r="NSS41" s="308"/>
      <c r="NST41" s="308"/>
      <c r="NSU41" s="308"/>
      <c r="NSV41" s="308"/>
      <c r="NSW41" s="308"/>
      <c r="NSX41" s="308"/>
      <c r="NSY41" s="308"/>
      <c r="NSZ41" s="308"/>
      <c r="NTA41" s="308"/>
      <c r="NTB41" s="308"/>
      <c r="NTC41" s="308"/>
      <c r="NTD41" s="308"/>
      <c r="NTE41" s="308"/>
      <c r="NTF41" s="308"/>
      <c r="NTG41" s="308"/>
      <c r="NTH41" s="308"/>
      <c r="NTI41" s="308"/>
      <c r="NTJ41" s="308"/>
      <c r="NTK41" s="308"/>
      <c r="NTL41" s="308"/>
      <c r="NTM41" s="308"/>
      <c r="NTN41" s="308"/>
      <c r="NTO41" s="308"/>
      <c r="NTP41" s="308"/>
      <c r="NTQ41" s="308"/>
      <c r="NTR41" s="308"/>
      <c r="NTS41" s="308"/>
      <c r="NTT41" s="308"/>
      <c r="NTU41" s="308"/>
      <c r="NTV41" s="308"/>
      <c r="NTW41" s="308"/>
      <c r="NTX41" s="308"/>
      <c r="NTY41" s="308"/>
      <c r="NTZ41" s="308"/>
      <c r="NUA41" s="308"/>
      <c r="NUB41" s="308"/>
      <c r="NUC41" s="308"/>
      <c r="NUD41" s="308"/>
      <c r="NUE41" s="308"/>
      <c r="NUF41" s="308"/>
      <c r="NUG41" s="308"/>
      <c r="NUH41" s="308"/>
      <c r="NUI41" s="308"/>
      <c r="NUJ41" s="308"/>
      <c r="NUK41" s="308"/>
      <c r="NUL41" s="308"/>
      <c r="NUM41" s="308"/>
      <c r="NUN41" s="308"/>
      <c r="NUO41" s="308"/>
      <c r="NUP41" s="308"/>
      <c r="NUQ41" s="308"/>
      <c r="NUR41" s="308"/>
      <c r="NUS41" s="308"/>
      <c r="NUT41" s="308"/>
      <c r="NUU41" s="308"/>
      <c r="NUV41" s="308"/>
      <c r="NUW41" s="308"/>
      <c r="NUX41" s="308"/>
      <c r="NUY41" s="308"/>
      <c r="NUZ41" s="308"/>
      <c r="NVA41" s="308"/>
      <c r="NVB41" s="308"/>
      <c r="NVC41" s="308"/>
      <c r="NVD41" s="308"/>
      <c r="NVE41" s="308"/>
      <c r="NVF41" s="308"/>
      <c r="NVG41" s="308"/>
      <c r="NVH41" s="308"/>
      <c r="NVI41" s="308"/>
      <c r="NVJ41" s="308"/>
      <c r="NVK41" s="308"/>
      <c r="NVL41" s="308"/>
      <c r="NVM41" s="308"/>
      <c r="NVN41" s="308"/>
      <c r="NVO41" s="308"/>
      <c r="NVP41" s="308"/>
      <c r="NVQ41" s="308"/>
      <c r="NVR41" s="308"/>
      <c r="NVS41" s="308"/>
      <c r="NVT41" s="308"/>
      <c r="NVU41" s="308"/>
      <c r="NVV41" s="308"/>
      <c r="NVW41" s="308"/>
      <c r="NVX41" s="308"/>
      <c r="NVY41" s="308"/>
      <c r="NVZ41" s="308"/>
      <c r="NWA41" s="308"/>
      <c r="NWB41" s="308"/>
      <c r="NWC41" s="308"/>
      <c r="NWD41" s="308"/>
      <c r="NWE41" s="308"/>
      <c r="NWF41" s="308"/>
      <c r="NWG41" s="308"/>
      <c r="NWH41" s="308"/>
      <c r="NWI41" s="308"/>
      <c r="NWJ41" s="308"/>
      <c r="NWK41" s="308"/>
      <c r="NWL41" s="308"/>
      <c r="NWM41" s="308"/>
      <c r="NWN41" s="308"/>
      <c r="NWO41" s="308"/>
      <c r="NWP41" s="308"/>
      <c r="NWQ41" s="308"/>
      <c r="NWR41" s="308"/>
      <c r="NWS41" s="308"/>
      <c r="NWT41" s="308"/>
      <c r="NWU41" s="308"/>
      <c r="NWV41" s="308"/>
      <c r="NWW41" s="308"/>
      <c r="NWX41" s="308"/>
      <c r="NWY41" s="308"/>
      <c r="NWZ41" s="308"/>
      <c r="NXA41" s="308"/>
      <c r="NXB41" s="308"/>
      <c r="NXC41" s="308"/>
      <c r="NXD41" s="308"/>
      <c r="NXE41" s="308"/>
      <c r="NXF41" s="308"/>
      <c r="NXG41" s="308"/>
      <c r="NXH41" s="308"/>
      <c r="NXI41" s="308"/>
      <c r="NXJ41" s="308"/>
      <c r="NXK41" s="308"/>
      <c r="NXL41" s="308"/>
      <c r="NXM41" s="308"/>
      <c r="NXN41" s="308"/>
      <c r="NXO41" s="308"/>
      <c r="NXP41" s="308"/>
      <c r="NXQ41" s="308"/>
      <c r="NXR41" s="308"/>
      <c r="NXS41" s="308"/>
      <c r="NXT41" s="308"/>
      <c r="NXU41" s="308"/>
      <c r="NXV41" s="308"/>
      <c r="NXW41" s="308"/>
      <c r="NXX41" s="308"/>
      <c r="NXY41" s="308"/>
      <c r="NXZ41" s="308"/>
      <c r="NYA41" s="308"/>
      <c r="NYB41" s="308"/>
      <c r="NYC41" s="308"/>
      <c r="NYD41" s="308"/>
      <c r="NYE41" s="308"/>
      <c r="NYF41" s="308"/>
      <c r="NYG41" s="308"/>
      <c r="NYH41" s="308"/>
      <c r="NYI41" s="308"/>
      <c r="NYJ41" s="308"/>
      <c r="NYK41" s="308"/>
      <c r="NYL41" s="308"/>
      <c r="NYM41" s="308"/>
      <c r="NYN41" s="308"/>
      <c r="NYO41" s="308"/>
      <c r="NYP41" s="308"/>
      <c r="NYQ41" s="308"/>
      <c r="NYR41" s="308"/>
      <c r="NYS41" s="308"/>
      <c r="NYT41" s="308"/>
      <c r="NYU41" s="308"/>
      <c r="NYV41" s="308"/>
      <c r="NYW41" s="308"/>
      <c r="NYX41" s="308"/>
      <c r="NYY41" s="308"/>
      <c r="NYZ41" s="308"/>
      <c r="NZA41" s="308"/>
      <c r="NZB41" s="308"/>
      <c r="NZC41" s="308"/>
      <c r="NZD41" s="308"/>
      <c r="NZE41" s="308"/>
      <c r="NZF41" s="308"/>
      <c r="NZG41" s="308"/>
      <c r="NZH41" s="308"/>
      <c r="NZI41" s="308"/>
      <c r="NZJ41" s="308"/>
      <c r="NZK41" s="308"/>
      <c r="NZL41" s="308"/>
      <c r="NZM41" s="308"/>
      <c r="NZN41" s="308"/>
      <c r="NZO41" s="308"/>
      <c r="NZP41" s="308"/>
      <c r="NZQ41" s="308"/>
      <c r="NZR41" s="308"/>
      <c r="NZS41" s="308"/>
      <c r="NZT41" s="308"/>
      <c r="NZU41" s="308"/>
      <c r="NZV41" s="308"/>
      <c r="NZW41" s="308"/>
      <c r="NZX41" s="308"/>
      <c r="NZY41" s="308"/>
      <c r="NZZ41" s="308"/>
      <c r="OAA41" s="308"/>
      <c r="OAB41" s="308"/>
      <c r="OAC41" s="308"/>
      <c r="OAD41" s="308"/>
      <c r="OAE41" s="308"/>
      <c r="OAF41" s="308"/>
      <c r="OAG41" s="308"/>
      <c r="OAH41" s="308"/>
      <c r="OAI41" s="308"/>
      <c r="OAJ41" s="308"/>
      <c r="OAK41" s="308"/>
      <c r="OAL41" s="308"/>
      <c r="OAM41" s="308"/>
      <c r="OAN41" s="308"/>
      <c r="OAO41" s="308"/>
      <c r="OAP41" s="308"/>
      <c r="OAQ41" s="308"/>
      <c r="OAR41" s="308"/>
      <c r="OAS41" s="308"/>
      <c r="OAT41" s="308"/>
      <c r="OAU41" s="308"/>
      <c r="OAV41" s="308"/>
      <c r="OAW41" s="308"/>
      <c r="OAX41" s="308"/>
      <c r="OAY41" s="308"/>
      <c r="OAZ41" s="308"/>
      <c r="OBA41" s="308"/>
      <c r="OBB41" s="308"/>
      <c r="OBC41" s="308"/>
      <c r="OBD41" s="308"/>
      <c r="OBE41" s="308"/>
      <c r="OBF41" s="308"/>
      <c r="OBG41" s="308"/>
      <c r="OBH41" s="308"/>
      <c r="OBI41" s="308"/>
      <c r="OBJ41" s="308"/>
      <c r="OBK41" s="308"/>
      <c r="OBL41" s="308"/>
      <c r="OBM41" s="308"/>
      <c r="OBN41" s="308"/>
      <c r="OBO41" s="308"/>
      <c r="OBP41" s="308"/>
      <c r="OBQ41" s="308"/>
      <c r="OBR41" s="308"/>
      <c r="OBS41" s="308"/>
      <c r="OBT41" s="308"/>
      <c r="OBU41" s="308"/>
      <c r="OBV41" s="308"/>
      <c r="OBW41" s="308"/>
      <c r="OBX41" s="308"/>
      <c r="OBY41" s="308"/>
      <c r="OBZ41" s="308"/>
      <c r="OCA41" s="308"/>
      <c r="OCB41" s="308"/>
      <c r="OCC41" s="308"/>
      <c r="OCD41" s="308"/>
      <c r="OCE41" s="308"/>
      <c r="OCF41" s="308"/>
      <c r="OCG41" s="308"/>
      <c r="OCH41" s="308"/>
      <c r="OCI41" s="308"/>
      <c r="OCJ41" s="308"/>
      <c r="OCK41" s="308"/>
      <c r="OCL41" s="308"/>
      <c r="OCM41" s="308"/>
      <c r="OCN41" s="308"/>
      <c r="OCO41" s="308"/>
      <c r="OCP41" s="308"/>
      <c r="OCQ41" s="308"/>
      <c r="OCR41" s="308"/>
      <c r="OCS41" s="308"/>
      <c r="OCT41" s="308"/>
      <c r="OCU41" s="308"/>
      <c r="OCV41" s="308"/>
      <c r="OCW41" s="308"/>
      <c r="OCX41" s="308"/>
      <c r="OCY41" s="308"/>
      <c r="OCZ41" s="308"/>
      <c r="ODA41" s="308"/>
      <c r="ODB41" s="308"/>
      <c r="ODC41" s="308"/>
      <c r="ODD41" s="308"/>
      <c r="ODE41" s="308"/>
      <c r="ODF41" s="308"/>
      <c r="ODG41" s="308"/>
      <c r="ODH41" s="308"/>
      <c r="ODI41" s="308"/>
      <c r="ODJ41" s="308"/>
      <c r="ODK41" s="308"/>
      <c r="ODL41" s="308"/>
      <c r="ODM41" s="308"/>
      <c r="ODN41" s="308"/>
      <c r="ODO41" s="308"/>
      <c r="ODP41" s="308"/>
      <c r="ODQ41" s="308"/>
      <c r="ODR41" s="308"/>
      <c r="ODS41" s="308"/>
      <c r="ODT41" s="308"/>
      <c r="ODU41" s="308"/>
      <c r="ODV41" s="308"/>
      <c r="ODW41" s="308"/>
      <c r="ODX41" s="308"/>
      <c r="ODY41" s="308"/>
      <c r="ODZ41" s="308"/>
      <c r="OEA41" s="308"/>
      <c r="OEB41" s="308"/>
      <c r="OEC41" s="308"/>
      <c r="OED41" s="308"/>
      <c r="OEE41" s="308"/>
      <c r="OEF41" s="308"/>
      <c r="OEG41" s="308"/>
      <c r="OEH41" s="308"/>
      <c r="OEI41" s="308"/>
      <c r="OEJ41" s="308"/>
      <c r="OEK41" s="308"/>
      <c r="OEL41" s="308"/>
      <c r="OEM41" s="308"/>
      <c r="OEN41" s="308"/>
      <c r="OEO41" s="308"/>
      <c r="OEP41" s="308"/>
      <c r="OEQ41" s="308"/>
      <c r="OER41" s="308"/>
      <c r="OES41" s="308"/>
      <c r="OET41" s="308"/>
      <c r="OEU41" s="308"/>
      <c r="OEV41" s="308"/>
      <c r="OEW41" s="308"/>
      <c r="OEX41" s="308"/>
      <c r="OEY41" s="308"/>
      <c r="OEZ41" s="308"/>
      <c r="OFA41" s="308"/>
      <c r="OFB41" s="308"/>
      <c r="OFC41" s="308"/>
      <c r="OFD41" s="308"/>
      <c r="OFE41" s="308"/>
      <c r="OFF41" s="308"/>
      <c r="OFG41" s="308"/>
      <c r="OFH41" s="308"/>
      <c r="OFI41" s="308"/>
      <c r="OFJ41" s="308"/>
      <c r="OFK41" s="308"/>
      <c r="OFL41" s="308"/>
      <c r="OFM41" s="308"/>
      <c r="OFN41" s="308"/>
      <c r="OFO41" s="308"/>
      <c r="OFP41" s="308"/>
      <c r="OFQ41" s="308"/>
      <c r="OFR41" s="308"/>
      <c r="OFS41" s="308"/>
      <c r="OFT41" s="308"/>
      <c r="OFU41" s="308"/>
      <c r="OFV41" s="308"/>
      <c r="OFW41" s="308"/>
      <c r="OFX41" s="308"/>
      <c r="OFY41" s="308"/>
      <c r="OFZ41" s="308"/>
      <c r="OGA41" s="308"/>
      <c r="OGB41" s="308"/>
      <c r="OGC41" s="308"/>
      <c r="OGD41" s="308"/>
      <c r="OGE41" s="308"/>
      <c r="OGF41" s="308"/>
      <c r="OGG41" s="308"/>
      <c r="OGH41" s="308"/>
      <c r="OGI41" s="308"/>
      <c r="OGJ41" s="308"/>
      <c r="OGK41" s="308"/>
      <c r="OGL41" s="308"/>
      <c r="OGM41" s="308"/>
      <c r="OGN41" s="308"/>
      <c r="OGO41" s="308"/>
      <c r="OGP41" s="308"/>
      <c r="OGQ41" s="308"/>
      <c r="OGR41" s="308"/>
      <c r="OGS41" s="308"/>
      <c r="OGT41" s="308"/>
      <c r="OGU41" s="308"/>
      <c r="OGV41" s="308"/>
      <c r="OGW41" s="308"/>
      <c r="OGX41" s="308"/>
      <c r="OGY41" s="308"/>
      <c r="OGZ41" s="308"/>
      <c r="OHA41" s="308"/>
      <c r="OHB41" s="308"/>
      <c r="OHC41" s="308"/>
      <c r="OHD41" s="308"/>
      <c r="OHE41" s="308"/>
      <c r="OHF41" s="308"/>
      <c r="OHG41" s="308"/>
      <c r="OHH41" s="308"/>
      <c r="OHI41" s="308"/>
      <c r="OHJ41" s="308"/>
      <c r="OHK41" s="308"/>
      <c r="OHL41" s="308"/>
      <c r="OHM41" s="308"/>
      <c r="OHN41" s="308"/>
      <c r="OHO41" s="308"/>
      <c r="OHP41" s="308"/>
      <c r="OHQ41" s="308"/>
      <c r="OHR41" s="308"/>
      <c r="OHS41" s="308"/>
      <c r="OHT41" s="308"/>
      <c r="OHU41" s="308"/>
      <c r="OHV41" s="308"/>
      <c r="OHW41" s="308"/>
      <c r="OHX41" s="308"/>
      <c r="OHY41" s="308"/>
      <c r="OHZ41" s="308"/>
      <c r="OIA41" s="308"/>
      <c r="OIB41" s="308"/>
      <c r="OIC41" s="308"/>
      <c r="OID41" s="308"/>
      <c r="OIE41" s="308"/>
      <c r="OIF41" s="308"/>
      <c r="OIG41" s="308"/>
      <c r="OIH41" s="308"/>
      <c r="OII41" s="308"/>
      <c r="OIJ41" s="308"/>
      <c r="OIK41" s="308"/>
      <c r="OIL41" s="308"/>
      <c r="OIM41" s="308"/>
      <c r="OIN41" s="308"/>
      <c r="OIO41" s="308"/>
      <c r="OIP41" s="308"/>
      <c r="OIQ41" s="308"/>
      <c r="OIR41" s="308"/>
      <c r="OIS41" s="308"/>
      <c r="OIT41" s="308"/>
      <c r="OIU41" s="308"/>
      <c r="OIV41" s="308"/>
      <c r="OIW41" s="308"/>
      <c r="OIX41" s="308"/>
      <c r="OIY41" s="308"/>
      <c r="OIZ41" s="308"/>
      <c r="OJA41" s="308"/>
      <c r="OJB41" s="308"/>
      <c r="OJC41" s="308"/>
      <c r="OJD41" s="308"/>
      <c r="OJE41" s="308"/>
      <c r="OJF41" s="308"/>
      <c r="OJG41" s="308"/>
      <c r="OJH41" s="308"/>
      <c r="OJI41" s="308"/>
      <c r="OJJ41" s="308"/>
      <c r="OJK41" s="308"/>
      <c r="OJL41" s="308"/>
      <c r="OJM41" s="308"/>
      <c r="OJN41" s="308"/>
      <c r="OJO41" s="308"/>
      <c r="OJP41" s="308"/>
      <c r="OJQ41" s="308"/>
      <c r="OJR41" s="308"/>
      <c r="OJS41" s="308"/>
      <c r="OJT41" s="308"/>
      <c r="OJU41" s="308"/>
      <c r="OJV41" s="308"/>
      <c r="OJW41" s="308"/>
      <c r="OJX41" s="308"/>
      <c r="OJY41" s="308"/>
      <c r="OJZ41" s="308"/>
      <c r="OKA41" s="308"/>
      <c r="OKB41" s="308"/>
      <c r="OKC41" s="308"/>
      <c r="OKD41" s="308"/>
      <c r="OKE41" s="308"/>
      <c r="OKF41" s="308"/>
      <c r="OKG41" s="308"/>
      <c r="OKH41" s="308"/>
      <c r="OKI41" s="308"/>
      <c r="OKJ41" s="308"/>
      <c r="OKK41" s="308"/>
      <c r="OKL41" s="308"/>
      <c r="OKM41" s="308"/>
      <c r="OKN41" s="308"/>
      <c r="OKO41" s="308"/>
      <c r="OKP41" s="308"/>
      <c r="OKQ41" s="308"/>
      <c r="OKR41" s="308"/>
      <c r="OKS41" s="308"/>
      <c r="OKT41" s="308"/>
      <c r="OKU41" s="308"/>
      <c r="OKV41" s="308"/>
      <c r="OKW41" s="308"/>
      <c r="OKX41" s="308"/>
      <c r="OKY41" s="308"/>
      <c r="OKZ41" s="308"/>
      <c r="OLA41" s="308"/>
      <c r="OLB41" s="308"/>
      <c r="OLC41" s="308"/>
      <c r="OLD41" s="308"/>
      <c r="OLE41" s="308"/>
      <c r="OLF41" s="308"/>
      <c r="OLG41" s="308"/>
      <c r="OLH41" s="308"/>
      <c r="OLI41" s="308"/>
      <c r="OLJ41" s="308"/>
      <c r="OLK41" s="308"/>
      <c r="OLL41" s="308"/>
      <c r="OLM41" s="308"/>
      <c r="OLN41" s="308"/>
      <c r="OLO41" s="308"/>
      <c r="OLP41" s="308"/>
      <c r="OLQ41" s="308"/>
      <c r="OLR41" s="308"/>
      <c r="OLS41" s="308"/>
      <c r="OLT41" s="308"/>
      <c r="OLU41" s="308"/>
      <c r="OLV41" s="308"/>
      <c r="OLW41" s="308"/>
      <c r="OLX41" s="308"/>
      <c r="OLY41" s="308"/>
      <c r="OLZ41" s="308"/>
      <c r="OMA41" s="308"/>
      <c r="OMB41" s="308"/>
      <c r="OMC41" s="308"/>
      <c r="OMD41" s="308"/>
      <c r="OME41" s="308"/>
      <c r="OMF41" s="308"/>
      <c r="OMG41" s="308"/>
      <c r="OMH41" s="308"/>
      <c r="OMI41" s="308"/>
      <c r="OMJ41" s="308"/>
      <c r="OMK41" s="308"/>
      <c r="OML41" s="308"/>
      <c r="OMM41" s="308"/>
      <c r="OMN41" s="308"/>
      <c r="OMO41" s="308"/>
      <c r="OMP41" s="308"/>
      <c r="OMQ41" s="308"/>
      <c r="OMR41" s="308"/>
      <c r="OMS41" s="308"/>
      <c r="OMT41" s="308"/>
      <c r="OMU41" s="308"/>
      <c r="OMV41" s="308"/>
      <c r="OMW41" s="308"/>
      <c r="OMX41" s="308"/>
      <c r="OMY41" s="308"/>
      <c r="OMZ41" s="308"/>
      <c r="ONA41" s="308"/>
      <c r="ONB41" s="308"/>
      <c r="ONC41" s="308"/>
      <c r="OND41" s="308"/>
      <c r="ONE41" s="308"/>
      <c r="ONF41" s="308"/>
      <c r="ONG41" s="308"/>
      <c r="ONH41" s="308"/>
      <c r="ONI41" s="308"/>
      <c r="ONJ41" s="308"/>
      <c r="ONK41" s="308"/>
      <c r="ONL41" s="308"/>
      <c r="ONM41" s="308"/>
      <c r="ONN41" s="308"/>
      <c r="ONO41" s="308"/>
      <c r="ONP41" s="308"/>
      <c r="ONQ41" s="308"/>
      <c r="ONR41" s="308"/>
      <c r="ONS41" s="308"/>
      <c r="ONT41" s="308"/>
      <c r="ONU41" s="308"/>
      <c r="ONV41" s="308"/>
      <c r="ONW41" s="308"/>
      <c r="ONX41" s="308"/>
      <c r="ONY41" s="308"/>
      <c r="ONZ41" s="308"/>
      <c r="OOA41" s="308"/>
      <c r="OOB41" s="308"/>
      <c r="OOC41" s="308"/>
      <c r="OOD41" s="308"/>
      <c r="OOE41" s="308"/>
      <c r="OOF41" s="308"/>
      <c r="OOG41" s="308"/>
      <c r="OOH41" s="308"/>
      <c r="OOI41" s="308"/>
      <c r="OOJ41" s="308"/>
      <c r="OOK41" s="308"/>
      <c r="OOL41" s="308"/>
      <c r="OOM41" s="308"/>
      <c r="OON41" s="308"/>
      <c r="OOO41" s="308"/>
      <c r="OOP41" s="308"/>
      <c r="OOQ41" s="308"/>
      <c r="OOR41" s="308"/>
      <c r="OOS41" s="308"/>
      <c r="OOT41" s="308"/>
      <c r="OOU41" s="308"/>
      <c r="OOV41" s="308"/>
      <c r="OOW41" s="308"/>
      <c r="OOX41" s="308"/>
      <c r="OOY41" s="308"/>
      <c r="OOZ41" s="308"/>
      <c r="OPA41" s="308"/>
      <c r="OPB41" s="308"/>
      <c r="OPC41" s="308"/>
      <c r="OPD41" s="308"/>
      <c r="OPE41" s="308"/>
      <c r="OPF41" s="308"/>
      <c r="OPG41" s="308"/>
      <c r="OPH41" s="308"/>
      <c r="OPI41" s="308"/>
      <c r="OPJ41" s="308"/>
      <c r="OPK41" s="308"/>
      <c r="OPL41" s="308"/>
      <c r="OPM41" s="308"/>
      <c r="OPN41" s="308"/>
      <c r="OPO41" s="308"/>
      <c r="OPP41" s="308"/>
      <c r="OPQ41" s="308"/>
      <c r="OPR41" s="308"/>
      <c r="OPS41" s="308"/>
      <c r="OPT41" s="308"/>
      <c r="OPU41" s="308"/>
      <c r="OPV41" s="308"/>
      <c r="OPW41" s="308"/>
      <c r="OPX41" s="308"/>
      <c r="OPY41" s="308"/>
      <c r="OPZ41" s="308"/>
      <c r="OQA41" s="308"/>
      <c r="OQB41" s="308"/>
      <c r="OQC41" s="308"/>
      <c r="OQD41" s="308"/>
      <c r="OQE41" s="308"/>
      <c r="OQF41" s="308"/>
      <c r="OQG41" s="308"/>
      <c r="OQH41" s="308"/>
      <c r="OQI41" s="308"/>
      <c r="OQJ41" s="308"/>
      <c r="OQK41" s="308"/>
      <c r="OQL41" s="308"/>
      <c r="OQM41" s="308"/>
      <c r="OQN41" s="308"/>
      <c r="OQO41" s="308"/>
      <c r="OQP41" s="308"/>
      <c r="OQQ41" s="308"/>
      <c r="OQR41" s="308"/>
      <c r="OQS41" s="308"/>
      <c r="OQT41" s="308"/>
      <c r="OQU41" s="308"/>
      <c r="OQV41" s="308"/>
      <c r="OQW41" s="308"/>
      <c r="OQX41" s="308"/>
      <c r="OQY41" s="308"/>
      <c r="OQZ41" s="308"/>
      <c r="ORA41" s="308"/>
      <c r="ORB41" s="308"/>
      <c r="ORC41" s="308"/>
      <c r="ORD41" s="308"/>
      <c r="ORE41" s="308"/>
      <c r="ORF41" s="308"/>
      <c r="ORG41" s="308"/>
      <c r="ORH41" s="308"/>
      <c r="ORI41" s="308"/>
      <c r="ORJ41" s="308"/>
      <c r="ORK41" s="308"/>
      <c r="ORL41" s="308"/>
      <c r="ORM41" s="308"/>
      <c r="ORN41" s="308"/>
      <c r="ORO41" s="308"/>
      <c r="ORP41" s="308"/>
      <c r="ORQ41" s="308"/>
      <c r="ORR41" s="308"/>
      <c r="ORS41" s="308"/>
      <c r="ORT41" s="308"/>
      <c r="ORU41" s="308"/>
      <c r="ORV41" s="308"/>
      <c r="ORW41" s="308"/>
      <c r="ORX41" s="308"/>
      <c r="ORY41" s="308"/>
      <c r="ORZ41" s="308"/>
      <c r="OSA41" s="308"/>
      <c r="OSB41" s="308"/>
      <c r="OSC41" s="308"/>
      <c r="OSD41" s="308"/>
      <c r="OSE41" s="308"/>
      <c r="OSF41" s="308"/>
      <c r="OSG41" s="308"/>
      <c r="OSH41" s="308"/>
      <c r="OSI41" s="308"/>
      <c r="OSJ41" s="308"/>
      <c r="OSK41" s="308"/>
      <c r="OSL41" s="308"/>
      <c r="OSM41" s="308"/>
      <c r="OSN41" s="308"/>
      <c r="OSO41" s="308"/>
      <c r="OSP41" s="308"/>
      <c r="OSQ41" s="308"/>
      <c r="OSR41" s="308"/>
      <c r="OSS41" s="308"/>
      <c r="OST41" s="308"/>
      <c r="OSU41" s="308"/>
      <c r="OSV41" s="308"/>
      <c r="OSW41" s="308"/>
      <c r="OSX41" s="308"/>
      <c r="OSY41" s="308"/>
      <c r="OSZ41" s="308"/>
      <c r="OTA41" s="308"/>
      <c r="OTB41" s="308"/>
      <c r="OTC41" s="308"/>
      <c r="OTD41" s="308"/>
      <c r="OTE41" s="308"/>
      <c r="OTF41" s="308"/>
      <c r="OTG41" s="308"/>
      <c r="OTH41" s="308"/>
      <c r="OTI41" s="308"/>
      <c r="OTJ41" s="308"/>
      <c r="OTK41" s="308"/>
      <c r="OTL41" s="308"/>
      <c r="OTM41" s="308"/>
      <c r="OTN41" s="308"/>
      <c r="OTO41" s="308"/>
      <c r="OTP41" s="308"/>
      <c r="OTQ41" s="308"/>
      <c r="OTR41" s="308"/>
      <c r="OTS41" s="308"/>
      <c r="OTT41" s="308"/>
      <c r="OTU41" s="308"/>
      <c r="OTV41" s="308"/>
      <c r="OTW41" s="308"/>
      <c r="OTX41" s="308"/>
      <c r="OTY41" s="308"/>
      <c r="OTZ41" s="308"/>
      <c r="OUA41" s="308"/>
      <c r="OUB41" s="308"/>
      <c r="OUC41" s="308"/>
      <c r="OUD41" s="308"/>
      <c r="OUE41" s="308"/>
      <c r="OUF41" s="308"/>
      <c r="OUG41" s="308"/>
      <c r="OUH41" s="308"/>
      <c r="OUI41" s="308"/>
      <c r="OUJ41" s="308"/>
      <c r="OUK41" s="308"/>
      <c r="OUL41" s="308"/>
      <c r="OUM41" s="308"/>
      <c r="OUN41" s="308"/>
      <c r="OUO41" s="308"/>
      <c r="OUP41" s="308"/>
      <c r="OUQ41" s="308"/>
      <c r="OUR41" s="308"/>
      <c r="OUS41" s="308"/>
      <c r="OUT41" s="308"/>
      <c r="OUU41" s="308"/>
      <c r="OUV41" s="308"/>
      <c r="OUW41" s="308"/>
      <c r="OUX41" s="308"/>
      <c r="OUY41" s="308"/>
      <c r="OUZ41" s="308"/>
      <c r="OVA41" s="308"/>
      <c r="OVB41" s="308"/>
      <c r="OVC41" s="308"/>
      <c r="OVD41" s="308"/>
      <c r="OVE41" s="308"/>
      <c r="OVF41" s="308"/>
      <c r="OVG41" s="308"/>
      <c r="OVH41" s="308"/>
      <c r="OVI41" s="308"/>
      <c r="OVJ41" s="308"/>
      <c r="OVK41" s="308"/>
      <c r="OVL41" s="308"/>
      <c r="OVM41" s="308"/>
      <c r="OVN41" s="308"/>
      <c r="OVO41" s="308"/>
      <c r="OVP41" s="308"/>
      <c r="OVQ41" s="308"/>
      <c r="OVR41" s="308"/>
      <c r="OVS41" s="308"/>
      <c r="OVT41" s="308"/>
      <c r="OVU41" s="308"/>
      <c r="OVV41" s="308"/>
      <c r="OVW41" s="308"/>
      <c r="OVX41" s="308"/>
      <c r="OVY41" s="308"/>
      <c r="OVZ41" s="308"/>
      <c r="OWA41" s="308"/>
      <c r="OWB41" s="308"/>
      <c r="OWC41" s="308"/>
      <c r="OWD41" s="308"/>
      <c r="OWE41" s="308"/>
      <c r="OWF41" s="308"/>
      <c r="OWG41" s="308"/>
      <c r="OWH41" s="308"/>
      <c r="OWI41" s="308"/>
      <c r="OWJ41" s="308"/>
      <c r="OWK41" s="308"/>
      <c r="OWL41" s="308"/>
      <c r="OWM41" s="308"/>
      <c r="OWN41" s="308"/>
      <c r="OWO41" s="308"/>
      <c r="OWP41" s="308"/>
      <c r="OWQ41" s="308"/>
      <c r="OWR41" s="308"/>
      <c r="OWS41" s="308"/>
      <c r="OWT41" s="308"/>
      <c r="OWU41" s="308"/>
      <c r="OWV41" s="308"/>
      <c r="OWW41" s="308"/>
      <c r="OWX41" s="308"/>
      <c r="OWY41" s="308"/>
      <c r="OWZ41" s="308"/>
      <c r="OXA41" s="308"/>
      <c r="OXB41" s="308"/>
      <c r="OXC41" s="308"/>
      <c r="OXD41" s="308"/>
      <c r="OXE41" s="308"/>
      <c r="OXF41" s="308"/>
      <c r="OXG41" s="308"/>
      <c r="OXH41" s="308"/>
      <c r="OXI41" s="308"/>
      <c r="OXJ41" s="308"/>
      <c r="OXK41" s="308"/>
      <c r="OXL41" s="308"/>
      <c r="OXM41" s="308"/>
      <c r="OXN41" s="308"/>
      <c r="OXO41" s="308"/>
      <c r="OXP41" s="308"/>
      <c r="OXQ41" s="308"/>
      <c r="OXR41" s="308"/>
      <c r="OXS41" s="308"/>
      <c r="OXT41" s="308"/>
      <c r="OXU41" s="308"/>
      <c r="OXV41" s="308"/>
      <c r="OXW41" s="308"/>
      <c r="OXX41" s="308"/>
      <c r="OXY41" s="308"/>
      <c r="OXZ41" s="308"/>
      <c r="OYA41" s="308"/>
      <c r="OYB41" s="308"/>
      <c r="OYC41" s="308"/>
      <c r="OYD41" s="308"/>
      <c r="OYE41" s="308"/>
      <c r="OYF41" s="308"/>
      <c r="OYG41" s="308"/>
      <c r="OYH41" s="308"/>
      <c r="OYI41" s="308"/>
      <c r="OYJ41" s="308"/>
      <c r="OYK41" s="308"/>
      <c r="OYL41" s="308"/>
      <c r="OYM41" s="308"/>
      <c r="OYN41" s="308"/>
      <c r="OYO41" s="308"/>
      <c r="OYP41" s="308"/>
      <c r="OYQ41" s="308"/>
      <c r="OYR41" s="308"/>
      <c r="OYS41" s="308"/>
      <c r="OYT41" s="308"/>
      <c r="OYU41" s="308"/>
      <c r="OYV41" s="308"/>
      <c r="OYW41" s="308"/>
      <c r="OYX41" s="308"/>
      <c r="OYY41" s="308"/>
      <c r="OYZ41" s="308"/>
      <c r="OZA41" s="308"/>
      <c r="OZB41" s="308"/>
      <c r="OZC41" s="308"/>
      <c r="OZD41" s="308"/>
      <c r="OZE41" s="308"/>
      <c r="OZF41" s="308"/>
      <c r="OZG41" s="308"/>
      <c r="OZH41" s="308"/>
      <c r="OZI41" s="308"/>
      <c r="OZJ41" s="308"/>
      <c r="OZK41" s="308"/>
      <c r="OZL41" s="308"/>
      <c r="OZM41" s="308"/>
      <c r="OZN41" s="308"/>
      <c r="OZO41" s="308"/>
      <c r="OZP41" s="308"/>
      <c r="OZQ41" s="308"/>
      <c r="OZR41" s="308"/>
      <c r="OZS41" s="308"/>
      <c r="OZT41" s="308"/>
      <c r="OZU41" s="308"/>
      <c r="OZV41" s="308"/>
      <c r="OZW41" s="308"/>
      <c r="OZX41" s="308"/>
      <c r="OZY41" s="308"/>
      <c r="OZZ41" s="308"/>
      <c r="PAA41" s="308"/>
      <c r="PAB41" s="308"/>
      <c r="PAC41" s="308"/>
      <c r="PAD41" s="308"/>
      <c r="PAE41" s="308"/>
      <c r="PAF41" s="308"/>
      <c r="PAG41" s="308"/>
      <c r="PAH41" s="308"/>
      <c r="PAI41" s="308"/>
      <c r="PAJ41" s="308"/>
      <c r="PAK41" s="308"/>
      <c r="PAL41" s="308"/>
      <c r="PAM41" s="308"/>
      <c r="PAN41" s="308"/>
      <c r="PAO41" s="308"/>
      <c r="PAP41" s="308"/>
      <c r="PAQ41" s="308"/>
      <c r="PAR41" s="308"/>
      <c r="PAS41" s="308"/>
      <c r="PAT41" s="308"/>
      <c r="PAU41" s="308"/>
      <c r="PAV41" s="308"/>
      <c r="PAW41" s="308"/>
      <c r="PAX41" s="308"/>
      <c r="PAY41" s="308"/>
      <c r="PAZ41" s="308"/>
      <c r="PBA41" s="308"/>
      <c r="PBB41" s="308"/>
      <c r="PBC41" s="308"/>
      <c r="PBD41" s="308"/>
      <c r="PBE41" s="308"/>
      <c r="PBF41" s="308"/>
      <c r="PBG41" s="308"/>
      <c r="PBH41" s="308"/>
      <c r="PBI41" s="308"/>
      <c r="PBJ41" s="308"/>
      <c r="PBK41" s="308"/>
      <c r="PBL41" s="308"/>
      <c r="PBM41" s="308"/>
      <c r="PBN41" s="308"/>
      <c r="PBO41" s="308"/>
      <c r="PBP41" s="308"/>
      <c r="PBQ41" s="308"/>
      <c r="PBR41" s="308"/>
      <c r="PBS41" s="308"/>
      <c r="PBT41" s="308"/>
      <c r="PBU41" s="308"/>
      <c r="PBV41" s="308"/>
      <c r="PBW41" s="308"/>
      <c r="PBX41" s="308"/>
      <c r="PBY41" s="308"/>
      <c r="PBZ41" s="308"/>
      <c r="PCA41" s="308"/>
      <c r="PCB41" s="308"/>
      <c r="PCC41" s="308"/>
      <c r="PCD41" s="308"/>
      <c r="PCE41" s="308"/>
      <c r="PCF41" s="308"/>
      <c r="PCG41" s="308"/>
      <c r="PCH41" s="308"/>
      <c r="PCI41" s="308"/>
      <c r="PCJ41" s="308"/>
      <c r="PCK41" s="308"/>
      <c r="PCL41" s="308"/>
      <c r="PCM41" s="308"/>
      <c r="PCN41" s="308"/>
      <c r="PCO41" s="308"/>
      <c r="PCP41" s="308"/>
      <c r="PCQ41" s="308"/>
      <c r="PCR41" s="308"/>
      <c r="PCS41" s="308"/>
      <c r="PCT41" s="308"/>
      <c r="PCU41" s="308"/>
      <c r="PCV41" s="308"/>
      <c r="PCW41" s="308"/>
      <c r="PCX41" s="308"/>
      <c r="PCY41" s="308"/>
      <c r="PCZ41" s="308"/>
      <c r="PDA41" s="308"/>
      <c r="PDB41" s="308"/>
      <c r="PDC41" s="308"/>
      <c r="PDD41" s="308"/>
      <c r="PDE41" s="308"/>
      <c r="PDF41" s="308"/>
      <c r="PDG41" s="308"/>
      <c r="PDH41" s="308"/>
      <c r="PDI41" s="308"/>
      <c r="PDJ41" s="308"/>
      <c r="PDK41" s="308"/>
      <c r="PDL41" s="308"/>
      <c r="PDM41" s="308"/>
      <c r="PDN41" s="308"/>
      <c r="PDO41" s="308"/>
      <c r="PDP41" s="308"/>
      <c r="PDQ41" s="308"/>
      <c r="PDR41" s="308"/>
      <c r="PDS41" s="308"/>
      <c r="PDT41" s="308"/>
      <c r="PDU41" s="308"/>
      <c r="PDV41" s="308"/>
      <c r="PDW41" s="308"/>
      <c r="PDX41" s="308"/>
      <c r="PDY41" s="308"/>
      <c r="PDZ41" s="308"/>
      <c r="PEA41" s="308"/>
      <c r="PEB41" s="308"/>
      <c r="PEC41" s="308"/>
      <c r="PED41" s="308"/>
      <c r="PEE41" s="308"/>
      <c r="PEF41" s="308"/>
      <c r="PEG41" s="308"/>
      <c r="PEH41" s="308"/>
      <c r="PEI41" s="308"/>
      <c r="PEJ41" s="308"/>
      <c r="PEK41" s="308"/>
      <c r="PEL41" s="308"/>
      <c r="PEM41" s="308"/>
      <c r="PEN41" s="308"/>
      <c r="PEO41" s="308"/>
      <c r="PEP41" s="308"/>
      <c r="PEQ41" s="308"/>
      <c r="PER41" s="308"/>
      <c r="PES41" s="308"/>
      <c r="PET41" s="308"/>
      <c r="PEU41" s="308"/>
      <c r="PEV41" s="308"/>
      <c r="PEW41" s="308"/>
      <c r="PEX41" s="308"/>
      <c r="PEY41" s="308"/>
      <c r="PEZ41" s="308"/>
      <c r="PFA41" s="308"/>
      <c r="PFB41" s="308"/>
      <c r="PFC41" s="308"/>
      <c r="PFD41" s="308"/>
      <c r="PFE41" s="308"/>
      <c r="PFF41" s="308"/>
      <c r="PFG41" s="308"/>
      <c r="PFH41" s="308"/>
      <c r="PFI41" s="308"/>
      <c r="PFJ41" s="308"/>
      <c r="PFK41" s="308"/>
      <c r="PFL41" s="308"/>
      <c r="PFM41" s="308"/>
      <c r="PFN41" s="308"/>
      <c r="PFO41" s="308"/>
      <c r="PFP41" s="308"/>
      <c r="PFQ41" s="308"/>
      <c r="PFR41" s="308"/>
      <c r="PFS41" s="308"/>
      <c r="PFT41" s="308"/>
      <c r="PFU41" s="308"/>
      <c r="PFV41" s="308"/>
      <c r="PFW41" s="308"/>
      <c r="PFX41" s="308"/>
      <c r="PFY41" s="308"/>
      <c r="PFZ41" s="308"/>
      <c r="PGA41" s="308"/>
      <c r="PGB41" s="308"/>
      <c r="PGC41" s="308"/>
      <c r="PGD41" s="308"/>
      <c r="PGE41" s="308"/>
      <c r="PGF41" s="308"/>
      <c r="PGG41" s="308"/>
      <c r="PGH41" s="308"/>
      <c r="PGI41" s="308"/>
      <c r="PGJ41" s="308"/>
      <c r="PGK41" s="308"/>
      <c r="PGL41" s="308"/>
      <c r="PGM41" s="308"/>
      <c r="PGN41" s="308"/>
      <c r="PGO41" s="308"/>
      <c r="PGP41" s="308"/>
      <c r="PGQ41" s="308"/>
      <c r="PGR41" s="308"/>
      <c r="PGS41" s="308"/>
      <c r="PGT41" s="308"/>
      <c r="PGU41" s="308"/>
      <c r="PGV41" s="308"/>
      <c r="PGW41" s="308"/>
      <c r="PGX41" s="308"/>
      <c r="PGY41" s="308"/>
      <c r="PGZ41" s="308"/>
      <c r="PHA41" s="308"/>
      <c r="PHB41" s="308"/>
      <c r="PHC41" s="308"/>
      <c r="PHD41" s="308"/>
      <c r="PHE41" s="308"/>
      <c r="PHF41" s="308"/>
      <c r="PHG41" s="308"/>
      <c r="PHH41" s="308"/>
      <c r="PHI41" s="308"/>
      <c r="PHJ41" s="308"/>
      <c r="PHK41" s="308"/>
      <c r="PHL41" s="308"/>
      <c r="PHM41" s="308"/>
      <c r="PHN41" s="308"/>
      <c r="PHO41" s="308"/>
      <c r="PHP41" s="308"/>
      <c r="PHQ41" s="308"/>
      <c r="PHR41" s="308"/>
      <c r="PHS41" s="308"/>
      <c r="PHT41" s="308"/>
      <c r="PHU41" s="308"/>
      <c r="PHV41" s="308"/>
      <c r="PHW41" s="308"/>
      <c r="PHX41" s="308"/>
      <c r="PHY41" s="308"/>
      <c r="PHZ41" s="308"/>
      <c r="PIA41" s="308"/>
      <c r="PIB41" s="308"/>
      <c r="PIC41" s="308"/>
      <c r="PID41" s="308"/>
      <c r="PIE41" s="308"/>
      <c r="PIF41" s="308"/>
      <c r="PIG41" s="308"/>
      <c r="PIH41" s="308"/>
      <c r="PII41" s="308"/>
      <c r="PIJ41" s="308"/>
      <c r="PIK41" s="308"/>
      <c r="PIL41" s="308"/>
      <c r="PIM41" s="308"/>
      <c r="PIN41" s="308"/>
      <c r="PIO41" s="308"/>
      <c r="PIP41" s="308"/>
      <c r="PIQ41" s="308"/>
      <c r="PIR41" s="308"/>
      <c r="PIS41" s="308"/>
      <c r="PIT41" s="308"/>
      <c r="PIU41" s="308"/>
      <c r="PIV41" s="308"/>
      <c r="PIW41" s="308"/>
      <c r="PIX41" s="308"/>
      <c r="PIY41" s="308"/>
      <c r="PIZ41" s="308"/>
      <c r="PJA41" s="308"/>
      <c r="PJB41" s="308"/>
      <c r="PJC41" s="308"/>
      <c r="PJD41" s="308"/>
      <c r="PJE41" s="308"/>
      <c r="PJF41" s="308"/>
      <c r="PJG41" s="308"/>
      <c r="PJH41" s="308"/>
      <c r="PJI41" s="308"/>
      <c r="PJJ41" s="308"/>
      <c r="PJK41" s="308"/>
      <c r="PJL41" s="308"/>
      <c r="PJM41" s="308"/>
      <c r="PJN41" s="308"/>
      <c r="PJO41" s="308"/>
      <c r="PJP41" s="308"/>
      <c r="PJQ41" s="308"/>
      <c r="PJR41" s="308"/>
      <c r="PJS41" s="308"/>
      <c r="PJT41" s="308"/>
      <c r="PJU41" s="308"/>
      <c r="PJV41" s="308"/>
      <c r="PJW41" s="308"/>
      <c r="PJX41" s="308"/>
      <c r="PJY41" s="308"/>
      <c r="PJZ41" s="308"/>
      <c r="PKA41" s="308"/>
      <c r="PKB41" s="308"/>
      <c r="PKC41" s="308"/>
      <c r="PKD41" s="308"/>
      <c r="PKE41" s="308"/>
      <c r="PKF41" s="308"/>
      <c r="PKG41" s="308"/>
      <c r="PKH41" s="308"/>
      <c r="PKI41" s="308"/>
      <c r="PKJ41" s="308"/>
      <c r="PKK41" s="308"/>
      <c r="PKL41" s="308"/>
      <c r="PKM41" s="308"/>
      <c r="PKN41" s="308"/>
      <c r="PKO41" s="308"/>
      <c r="PKP41" s="308"/>
      <c r="PKQ41" s="308"/>
      <c r="PKR41" s="308"/>
      <c r="PKS41" s="308"/>
      <c r="PKT41" s="308"/>
      <c r="PKU41" s="308"/>
      <c r="PKV41" s="308"/>
      <c r="PKW41" s="308"/>
      <c r="PKX41" s="308"/>
      <c r="PKY41" s="308"/>
      <c r="PKZ41" s="308"/>
      <c r="PLA41" s="308"/>
      <c r="PLB41" s="308"/>
      <c r="PLC41" s="308"/>
      <c r="PLD41" s="308"/>
      <c r="PLE41" s="308"/>
      <c r="PLF41" s="308"/>
      <c r="PLG41" s="308"/>
      <c r="PLH41" s="308"/>
      <c r="PLI41" s="308"/>
      <c r="PLJ41" s="308"/>
      <c r="PLK41" s="308"/>
      <c r="PLL41" s="308"/>
      <c r="PLM41" s="308"/>
      <c r="PLN41" s="308"/>
      <c r="PLO41" s="308"/>
      <c r="PLP41" s="308"/>
      <c r="PLQ41" s="308"/>
      <c r="PLR41" s="308"/>
      <c r="PLS41" s="308"/>
      <c r="PLT41" s="308"/>
      <c r="PLU41" s="308"/>
      <c r="PLV41" s="308"/>
      <c r="PLW41" s="308"/>
      <c r="PLX41" s="308"/>
      <c r="PLY41" s="308"/>
      <c r="PLZ41" s="308"/>
      <c r="PMA41" s="308"/>
      <c r="PMB41" s="308"/>
      <c r="PMC41" s="308"/>
      <c r="PMD41" s="308"/>
      <c r="PME41" s="308"/>
      <c r="PMF41" s="308"/>
      <c r="PMG41" s="308"/>
      <c r="PMH41" s="308"/>
      <c r="PMI41" s="308"/>
      <c r="PMJ41" s="308"/>
      <c r="PMK41" s="308"/>
      <c r="PML41" s="308"/>
      <c r="PMM41" s="308"/>
      <c r="PMN41" s="308"/>
      <c r="PMO41" s="308"/>
      <c r="PMP41" s="308"/>
      <c r="PMQ41" s="308"/>
      <c r="PMR41" s="308"/>
      <c r="PMS41" s="308"/>
      <c r="PMT41" s="308"/>
      <c r="PMU41" s="308"/>
      <c r="PMV41" s="308"/>
      <c r="PMW41" s="308"/>
      <c r="PMX41" s="308"/>
      <c r="PMY41" s="308"/>
      <c r="PMZ41" s="308"/>
      <c r="PNA41" s="308"/>
      <c r="PNB41" s="308"/>
      <c r="PNC41" s="308"/>
      <c r="PND41" s="308"/>
      <c r="PNE41" s="308"/>
      <c r="PNF41" s="308"/>
      <c r="PNG41" s="308"/>
      <c r="PNH41" s="308"/>
      <c r="PNI41" s="308"/>
      <c r="PNJ41" s="308"/>
      <c r="PNK41" s="308"/>
      <c r="PNL41" s="308"/>
      <c r="PNM41" s="308"/>
      <c r="PNN41" s="308"/>
      <c r="PNO41" s="308"/>
      <c r="PNP41" s="308"/>
      <c r="PNQ41" s="308"/>
      <c r="PNR41" s="308"/>
      <c r="PNS41" s="308"/>
      <c r="PNT41" s="308"/>
      <c r="PNU41" s="308"/>
      <c r="PNV41" s="308"/>
      <c r="PNW41" s="308"/>
      <c r="PNX41" s="308"/>
      <c r="PNY41" s="308"/>
      <c r="PNZ41" s="308"/>
      <c r="POA41" s="308"/>
      <c r="POB41" s="308"/>
      <c r="POC41" s="308"/>
      <c r="POD41" s="308"/>
      <c r="POE41" s="308"/>
      <c r="POF41" s="308"/>
      <c r="POG41" s="308"/>
      <c r="POH41" s="308"/>
      <c r="POI41" s="308"/>
      <c r="POJ41" s="308"/>
      <c r="POK41" s="308"/>
      <c r="POL41" s="308"/>
      <c r="POM41" s="308"/>
      <c r="PON41" s="308"/>
      <c r="POO41" s="308"/>
      <c r="POP41" s="308"/>
      <c r="POQ41" s="308"/>
      <c r="POR41" s="308"/>
      <c r="POS41" s="308"/>
      <c r="POT41" s="308"/>
      <c r="POU41" s="308"/>
      <c r="POV41" s="308"/>
      <c r="POW41" s="308"/>
      <c r="POX41" s="308"/>
      <c r="POY41" s="308"/>
      <c r="POZ41" s="308"/>
      <c r="PPA41" s="308"/>
      <c r="PPB41" s="308"/>
      <c r="PPC41" s="308"/>
      <c r="PPD41" s="308"/>
      <c r="PPE41" s="308"/>
      <c r="PPF41" s="308"/>
      <c r="PPG41" s="308"/>
      <c r="PPH41" s="308"/>
      <c r="PPI41" s="308"/>
      <c r="PPJ41" s="308"/>
      <c r="PPK41" s="308"/>
      <c r="PPL41" s="308"/>
      <c r="PPM41" s="308"/>
      <c r="PPN41" s="308"/>
      <c r="PPO41" s="308"/>
      <c r="PPP41" s="308"/>
      <c r="PPQ41" s="308"/>
      <c r="PPR41" s="308"/>
      <c r="PPS41" s="308"/>
      <c r="PPT41" s="308"/>
      <c r="PPU41" s="308"/>
      <c r="PPV41" s="308"/>
      <c r="PPW41" s="308"/>
      <c r="PPX41" s="308"/>
      <c r="PPY41" s="308"/>
      <c r="PPZ41" s="308"/>
      <c r="PQA41" s="308"/>
      <c r="PQB41" s="308"/>
      <c r="PQC41" s="308"/>
      <c r="PQD41" s="308"/>
      <c r="PQE41" s="308"/>
      <c r="PQF41" s="308"/>
      <c r="PQG41" s="308"/>
      <c r="PQH41" s="308"/>
      <c r="PQI41" s="308"/>
      <c r="PQJ41" s="308"/>
      <c r="PQK41" s="308"/>
      <c r="PQL41" s="308"/>
      <c r="PQM41" s="308"/>
      <c r="PQN41" s="308"/>
      <c r="PQO41" s="308"/>
      <c r="PQP41" s="308"/>
      <c r="PQQ41" s="308"/>
      <c r="PQR41" s="308"/>
      <c r="PQS41" s="308"/>
      <c r="PQT41" s="308"/>
      <c r="PQU41" s="308"/>
      <c r="PQV41" s="308"/>
      <c r="PQW41" s="308"/>
      <c r="PQX41" s="308"/>
      <c r="PQY41" s="308"/>
      <c r="PQZ41" s="308"/>
      <c r="PRA41" s="308"/>
      <c r="PRB41" s="308"/>
      <c r="PRC41" s="308"/>
      <c r="PRD41" s="308"/>
      <c r="PRE41" s="308"/>
      <c r="PRF41" s="308"/>
      <c r="PRG41" s="308"/>
      <c r="PRH41" s="308"/>
      <c r="PRI41" s="308"/>
      <c r="PRJ41" s="308"/>
      <c r="PRK41" s="308"/>
      <c r="PRL41" s="308"/>
      <c r="PRM41" s="308"/>
      <c r="PRN41" s="308"/>
      <c r="PRO41" s="308"/>
      <c r="PRP41" s="308"/>
      <c r="PRQ41" s="308"/>
      <c r="PRR41" s="308"/>
      <c r="PRS41" s="308"/>
      <c r="PRT41" s="308"/>
      <c r="PRU41" s="308"/>
      <c r="PRV41" s="308"/>
      <c r="PRW41" s="308"/>
      <c r="PRX41" s="308"/>
      <c r="PRY41" s="308"/>
      <c r="PRZ41" s="308"/>
      <c r="PSA41" s="308"/>
      <c r="PSB41" s="308"/>
      <c r="PSC41" s="308"/>
      <c r="PSD41" s="308"/>
      <c r="PSE41" s="308"/>
      <c r="PSF41" s="308"/>
      <c r="PSG41" s="308"/>
      <c r="PSH41" s="308"/>
      <c r="PSI41" s="308"/>
      <c r="PSJ41" s="308"/>
      <c r="PSK41" s="308"/>
      <c r="PSL41" s="308"/>
      <c r="PSM41" s="308"/>
      <c r="PSN41" s="308"/>
      <c r="PSO41" s="308"/>
      <c r="PSP41" s="308"/>
      <c r="PSQ41" s="308"/>
      <c r="PSR41" s="308"/>
      <c r="PSS41" s="308"/>
      <c r="PST41" s="308"/>
      <c r="PSU41" s="308"/>
      <c r="PSV41" s="308"/>
      <c r="PSW41" s="308"/>
      <c r="PSX41" s="308"/>
      <c r="PSY41" s="308"/>
      <c r="PSZ41" s="308"/>
      <c r="PTA41" s="308"/>
      <c r="PTB41" s="308"/>
      <c r="PTC41" s="308"/>
      <c r="PTD41" s="308"/>
      <c r="PTE41" s="308"/>
      <c r="PTF41" s="308"/>
      <c r="PTG41" s="308"/>
      <c r="PTH41" s="308"/>
      <c r="PTI41" s="308"/>
      <c r="PTJ41" s="308"/>
      <c r="PTK41" s="308"/>
      <c r="PTL41" s="308"/>
      <c r="PTM41" s="308"/>
      <c r="PTN41" s="308"/>
      <c r="PTO41" s="308"/>
      <c r="PTP41" s="308"/>
      <c r="PTQ41" s="308"/>
      <c r="PTR41" s="308"/>
      <c r="PTS41" s="308"/>
      <c r="PTT41" s="308"/>
      <c r="PTU41" s="308"/>
      <c r="PTV41" s="308"/>
      <c r="PTW41" s="308"/>
      <c r="PTX41" s="308"/>
      <c r="PTY41" s="308"/>
      <c r="PTZ41" s="308"/>
      <c r="PUA41" s="308"/>
      <c r="PUB41" s="308"/>
      <c r="PUC41" s="308"/>
      <c r="PUD41" s="308"/>
      <c r="PUE41" s="308"/>
      <c r="PUF41" s="308"/>
      <c r="PUG41" s="308"/>
      <c r="PUH41" s="308"/>
      <c r="PUI41" s="308"/>
      <c r="PUJ41" s="308"/>
      <c r="PUK41" s="308"/>
      <c r="PUL41" s="308"/>
      <c r="PUM41" s="308"/>
      <c r="PUN41" s="308"/>
      <c r="PUO41" s="308"/>
      <c r="PUP41" s="308"/>
      <c r="PUQ41" s="308"/>
      <c r="PUR41" s="308"/>
      <c r="PUS41" s="308"/>
      <c r="PUT41" s="308"/>
      <c r="PUU41" s="308"/>
      <c r="PUV41" s="308"/>
      <c r="PUW41" s="308"/>
      <c r="PUX41" s="308"/>
      <c r="PUY41" s="308"/>
      <c r="PUZ41" s="308"/>
      <c r="PVA41" s="308"/>
      <c r="PVB41" s="308"/>
      <c r="PVC41" s="308"/>
      <c r="PVD41" s="308"/>
      <c r="PVE41" s="308"/>
      <c r="PVF41" s="308"/>
      <c r="PVG41" s="308"/>
      <c r="PVH41" s="308"/>
      <c r="PVI41" s="308"/>
      <c r="PVJ41" s="308"/>
      <c r="PVK41" s="308"/>
      <c r="PVL41" s="308"/>
      <c r="PVM41" s="308"/>
      <c r="PVN41" s="308"/>
      <c r="PVO41" s="308"/>
      <c r="PVP41" s="308"/>
      <c r="PVQ41" s="308"/>
      <c r="PVR41" s="308"/>
      <c r="PVS41" s="308"/>
      <c r="PVT41" s="308"/>
      <c r="PVU41" s="308"/>
      <c r="PVV41" s="308"/>
      <c r="PVW41" s="308"/>
      <c r="PVX41" s="308"/>
      <c r="PVY41" s="308"/>
      <c r="PVZ41" s="308"/>
      <c r="PWA41" s="308"/>
      <c r="PWB41" s="308"/>
      <c r="PWC41" s="308"/>
      <c r="PWD41" s="308"/>
      <c r="PWE41" s="308"/>
      <c r="PWF41" s="308"/>
      <c r="PWG41" s="308"/>
      <c r="PWH41" s="308"/>
      <c r="PWI41" s="308"/>
      <c r="PWJ41" s="308"/>
      <c r="PWK41" s="308"/>
      <c r="PWL41" s="308"/>
      <c r="PWM41" s="308"/>
      <c r="PWN41" s="308"/>
      <c r="PWO41" s="308"/>
      <c r="PWP41" s="308"/>
      <c r="PWQ41" s="308"/>
      <c r="PWR41" s="308"/>
      <c r="PWS41" s="308"/>
      <c r="PWT41" s="308"/>
      <c r="PWU41" s="308"/>
      <c r="PWV41" s="308"/>
      <c r="PWW41" s="308"/>
      <c r="PWX41" s="308"/>
      <c r="PWY41" s="308"/>
      <c r="PWZ41" s="308"/>
      <c r="PXA41" s="308"/>
      <c r="PXB41" s="308"/>
      <c r="PXC41" s="308"/>
      <c r="PXD41" s="308"/>
      <c r="PXE41" s="308"/>
      <c r="PXF41" s="308"/>
      <c r="PXG41" s="308"/>
      <c r="PXH41" s="308"/>
      <c r="PXI41" s="308"/>
      <c r="PXJ41" s="308"/>
      <c r="PXK41" s="308"/>
      <c r="PXL41" s="308"/>
      <c r="PXM41" s="308"/>
      <c r="PXN41" s="308"/>
      <c r="PXO41" s="308"/>
      <c r="PXP41" s="308"/>
      <c r="PXQ41" s="308"/>
      <c r="PXR41" s="308"/>
      <c r="PXS41" s="308"/>
      <c r="PXT41" s="308"/>
      <c r="PXU41" s="308"/>
      <c r="PXV41" s="308"/>
      <c r="PXW41" s="308"/>
      <c r="PXX41" s="308"/>
      <c r="PXY41" s="308"/>
      <c r="PXZ41" s="308"/>
      <c r="PYA41" s="308"/>
      <c r="PYB41" s="308"/>
      <c r="PYC41" s="308"/>
      <c r="PYD41" s="308"/>
      <c r="PYE41" s="308"/>
      <c r="PYF41" s="308"/>
      <c r="PYG41" s="308"/>
      <c r="PYH41" s="308"/>
      <c r="PYI41" s="308"/>
      <c r="PYJ41" s="308"/>
      <c r="PYK41" s="308"/>
      <c r="PYL41" s="308"/>
      <c r="PYM41" s="308"/>
      <c r="PYN41" s="308"/>
      <c r="PYO41" s="308"/>
      <c r="PYP41" s="308"/>
      <c r="PYQ41" s="308"/>
      <c r="PYR41" s="308"/>
      <c r="PYS41" s="308"/>
      <c r="PYT41" s="308"/>
      <c r="PYU41" s="308"/>
      <c r="PYV41" s="308"/>
      <c r="PYW41" s="308"/>
      <c r="PYX41" s="308"/>
      <c r="PYY41" s="308"/>
      <c r="PYZ41" s="308"/>
      <c r="PZA41" s="308"/>
      <c r="PZB41" s="308"/>
      <c r="PZC41" s="308"/>
      <c r="PZD41" s="308"/>
      <c r="PZE41" s="308"/>
      <c r="PZF41" s="308"/>
      <c r="PZG41" s="308"/>
      <c r="PZH41" s="308"/>
      <c r="PZI41" s="308"/>
      <c r="PZJ41" s="308"/>
      <c r="PZK41" s="308"/>
      <c r="PZL41" s="308"/>
      <c r="PZM41" s="308"/>
      <c r="PZN41" s="308"/>
      <c r="PZO41" s="308"/>
      <c r="PZP41" s="308"/>
      <c r="PZQ41" s="308"/>
      <c r="PZR41" s="308"/>
      <c r="PZS41" s="308"/>
      <c r="PZT41" s="308"/>
      <c r="PZU41" s="308"/>
      <c r="PZV41" s="308"/>
      <c r="PZW41" s="308"/>
      <c r="PZX41" s="308"/>
      <c r="PZY41" s="308"/>
      <c r="PZZ41" s="308"/>
      <c r="QAA41" s="308"/>
      <c r="QAB41" s="308"/>
      <c r="QAC41" s="308"/>
      <c r="QAD41" s="308"/>
      <c r="QAE41" s="308"/>
      <c r="QAF41" s="308"/>
      <c r="QAG41" s="308"/>
      <c r="QAH41" s="308"/>
      <c r="QAI41" s="308"/>
      <c r="QAJ41" s="308"/>
      <c r="QAK41" s="308"/>
      <c r="QAL41" s="308"/>
      <c r="QAM41" s="308"/>
      <c r="QAN41" s="308"/>
      <c r="QAO41" s="308"/>
      <c r="QAP41" s="308"/>
      <c r="QAQ41" s="308"/>
      <c r="QAR41" s="308"/>
      <c r="QAS41" s="308"/>
      <c r="QAT41" s="308"/>
      <c r="QAU41" s="308"/>
      <c r="QAV41" s="308"/>
      <c r="QAW41" s="308"/>
      <c r="QAX41" s="308"/>
      <c r="QAY41" s="308"/>
      <c r="QAZ41" s="308"/>
      <c r="QBA41" s="308"/>
      <c r="QBB41" s="308"/>
      <c r="QBC41" s="308"/>
      <c r="QBD41" s="308"/>
      <c r="QBE41" s="308"/>
      <c r="QBF41" s="308"/>
      <c r="QBG41" s="308"/>
      <c r="QBH41" s="308"/>
      <c r="QBI41" s="308"/>
      <c r="QBJ41" s="308"/>
      <c r="QBK41" s="308"/>
      <c r="QBL41" s="308"/>
      <c r="QBM41" s="308"/>
      <c r="QBN41" s="308"/>
      <c r="QBO41" s="308"/>
      <c r="QBP41" s="308"/>
      <c r="QBQ41" s="308"/>
      <c r="QBR41" s="308"/>
      <c r="QBS41" s="308"/>
      <c r="QBT41" s="308"/>
      <c r="QBU41" s="308"/>
      <c r="QBV41" s="308"/>
      <c r="QBW41" s="308"/>
      <c r="QBX41" s="308"/>
      <c r="QBY41" s="308"/>
      <c r="QBZ41" s="308"/>
      <c r="QCA41" s="308"/>
      <c r="QCB41" s="308"/>
      <c r="QCC41" s="308"/>
      <c r="QCD41" s="308"/>
      <c r="QCE41" s="308"/>
      <c r="QCF41" s="308"/>
      <c r="QCG41" s="308"/>
      <c r="QCH41" s="308"/>
      <c r="QCI41" s="308"/>
      <c r="QCJ41" s="308"/>
      <c r="QCK41" s="308"/>
      <c r="QCL41" s="308"/>
      <c r="QCM41" s="308"/>
      <c r="QCN41" s="308"/>
      <c r="QCO41" s="308"/>
      <c r="QCP41" s="308"/>
      <c r="QCQ41" s="308"/>
      <c r="QCR41" s="308"/>
      <c r="QCS41" s="308"/>
      <c r="QCT41" s="308"/>
      <c r="QCU41" s="308"/>
      <c r="QCV41" s="308"/>
      <c r="QCW41" s="308"/>
      <c r="QCX41" s="308"/>
      <c r="QCY41" s="308"/>
      <c r="QCZ41" s="308"/>
      <c r="QDA41" s="308"/>
      <c r="QDB41" s="308"/>
      <c r="QDC41" s="308"/>
      <c r="QDD41" s="308"/>
      <c r="QDE41" s="308"/>
      <c r="QDF41" s="308"/>
      <c r="QDG41" s="308"/>
      <c r="QDH41" s="308"/>
      <c r="QDI41" s="308"/>
      <c r="QDJ41" s="308"/>
      <c r="QDK41" s="308"/>
      <c r="QDL41" s="308"/>
      <c r="QDM41" s="308"/>
      <c r="QDN41" s="308"/>
      <c r="QDO41" s="308"/>
      <c r="QDP41" s="308"/>
      <c r="QDQ41" s="308"/>
      <c r="QDR41" s="308"/>
      <c r="QDS41" s="308"/>
      <c r="QDT41" s="308"/>
      <c r="QDU41" s="308"/>
      <c r="QDV41" s="308"/>
      <c r="QDW41" s="308"/>
      <c r="QDX41" s="308"/>
      <c r="QDY41" s="308"/>
      <c r="QDZ41" s="308"/>
      <c r="QEA41" s="308"/>
      <c r="QEB41" s="308"/>
      <c r="QEC41" s="308"/>
      <c r="QED41" s="308"/>
      <c r="QEE41" s="308"/>
      <c r="QEF41" s="308"/>
      <c r="QEG41" s="308"/>
      <c r="QEH41" s="308"/>
      <c r="QEI41" s="308"/>
      <c r="QEJ41" s="308"/>
      <c r="QEK41" s="308"/>
      <c r="QEL41" s="308"/>
      <c r="QEM41" s="308"/>
      <c r="QEN41" s="308"/>
      <c r="QEO41" s="308"/>
      <c r="QEP41" s="308"/>
      <c r="QEQ41" s="308"/>
      <c r="QER41" s="308"/>
      <c r="QES41" s="308"/>
      <c r="QET41" s="308"/>
      <c r="QEU41" s="308"/>
      <c r="QEV41" s="308"/>
      <c r="QEW41" s="308"/>
      <c r="QEX41" s="308"/>
      <c r="QEY41" s="308"/>
      <c r="QEZ41" s="308"/>
      <c r="QFA41" s="308"/>
      <c r="QFB41" s="308"/>
      <c r="QFC41" s="308"/>
      <c r="QFD41" s="308"/>
      <c r="QFE41" s="308"/>
      <c r="QFF41" s="308"/>
      <c r="QFG41" s="308"/>
      <c r="QFH41" s="308"/>
      <c r="QFI41" s="308"/>
      <c r="QFJ41" s="308"/>
      <c r="QFK41" s="308"/>
      <c r="QFL41" s="308"/>
      <c r="QFM41" s="308"/>
      <c r="QFN41" s="308"/>
      <c r="QFO41" s="308"/>
      <c r="QFP41" s="308"/>
      <c r="QFQ41" s="308"/>
      <c r="QFR41" s="308"/>
      <c r="QFS41" s="308"/>
      <c r="QFT41" s="308"/>
      <c r="QFU41" s="308"/>
      <c r="QFV41" s="308"/>
      <c r="QFW41" s="308"/>
      <c r="QFX41" s="308"/>
      <c r="QFY41" s="308"/>
      <c r="QFZ41" s="308"/>
      <c r="QGA41" s="308"/>
      <c r="QGB41" s="308"/>
      <c r="QGC41" s="308"/>
      <c r="QGD41" s="308"/>
      <c r="QGE41" s="308"/>
      <c r="QGF41" s="308"/>
      <c r="QGG41" s="308"/>
      <c r="QGH41" s="308"/>
      <c r="QGI41" s="308"/>
      <c r="QGJ41" s="308"/>
      <c r="QGK41" s="308"/>
      <c r="QGL41" s="308"/>
      <c r="QGM41" s="308"/>
      <c r="QGN41" s="308"/>
      <c r="QGO41" s="308"/>
      <c r="QGP41" s="308"/>
      <c r="QGQ41" s="308"/>
      <c r="QGR41" s="308"/>
      <c r="QGS41" s="308"/>
      <c r="QGT41" s="308"/>
      <c r="QGU41" s="308"/>
      <c r="QGV41" s="308"/>
      <c r="QGW41" s="308"/>
      <c r="QGX41" s="308"/>
      <c r="QGY41" s="308"/>
      <c r="QGZ41" s="308"/>
      <c r="QHA41" s="308"/>
      <c r="QHB41" s="308"/>
      <c r="QHC41" s="308"/>
      <c r="QHD41" s="308"/>
      <c r="QHE41" s="308"/>
      <c r="QHF41" s="308"/>
      <c r="QHG41" s="308"/>
      <c r="QHH41" s="308"/>
      <c r="QHI41" s="308"/>
      <c r="QHJ41" s="308"/>
      <c r="QHK41" s="308"/>
      <c r="QHL41" s="308"/>
      <c r="QHM41" s="308"/>
      <c r="QHN41" s="308"/>
      <c r="QHO41" s="308"/>
      <c r="QHP41" s="308"/>
      <c r="QHQ41" s="308"/>
      <c r="QHR41" s="308"/>
      <c r="QHS41" s="308"/>
      <c r="QHT41" s="308"/>
      <c r="QHU41" s="308"/>
      <c r="QHV41" s="308"/>
      <c r="QHW41" s="308"/>
      <c r="QHX41" s="308"/>
      <c r="QHY41" s="308"/>
      <c r="QHZ41" s="308"/>
      <c r="QIA41" s="308"/>
      <c r="QIB41" s="308"/>
      <c r="QIC41" s="308"/>
      <c r="QID41" s="308"/>
      <c r="QIE41" s="308"/>
      <c r="QIF41" s="308"/>
      <c r="QIG41" s="308"/>
      <c r="QIH41" s="308"/>
      <c r="QII41" s="308"/>
      <c r="QIJ41" s="308"/>
      <c r="QIK41" s="308"/>
      <c r="QIL41" s="308"/>
      <c r="QIM41" s="308"/>
      <c r="QIN41" s="308"/>
      <c r="QIO41" s="308"/>
      <c r="QIP41" s="308"/>
      <c r="QIQ41" s="308"/>
      <c r="QIR41" s="308"/>
      <c r="QIS41" s="308"/>
      <c r="QIT41" s="308"/>
      <c r="QIU41" s="308"/>
      <c r="QIV41" s="308"/>
      <c r="QIW41" s="308"/>
      <c r="QIX41" s="308"/>
      <c r="QIY41" s="308"/>
      <c r="QIZ41" s="308"/>
      <c r="QJA41" s="308"/>
      <c r="QJB41" s="308"/>
      <c r="QJC41" s="308"/>
      <c r="QJD41" s="308"/>
      <c r="QJE41" s="308"/>
      <c r="QJF41" s="308"/>
      <c r="QJG41" s="308"/>
      <c r="QJH41" s="308"/>
      <c r="QJI41" s="308"/>
      <c r="QJJ41" s="308"/>
      <c r="QJK41" s="308"/>
      <c r="QJL41" s="308"/>
      <c r="QJM41" s="308"/>
      <c r="QJN41" s="308"/>
      <c r="QJO41" s="308"/>
      <c r="QJP41" s="308"/>
      <c r="QJQ41" s="308"/>
      <c r="QJR41" s="308"/>
      <c r="QJS41" s="308"/>
      <c r="QJT41" s="308"/>
      <c r="QJU41" s="308"/>
      <c r="QJV41" s="308"/>
      <c r="QJW41" s="308"/>
      <c r="QJX41" s="308"/>
      <c r="QJY41" s="308"/>
      <c r="QJZ41" s="308"/>
      <c r="QKA41" s="308"/>
      <c r="QKB41" s="308"/>
      <c r="QKC41" s="308"/>
      <c r="QKD41" s="308"/>
      <c r="QKE41" s="308"/>
      <c r="QKF41" s="308"/>
      <c r="QKG41" s="308"/>
      <c r="QKH41" s="308"/>
      <c r="QKI41" s="308"/>
      <c r="QKJ41" s="308"/>
      <c r="QKK41" s="308"/>
      <c r="QKL41" s="308"/>
      <c r="QKM41" s="308"/>
      <c r="QKN41" s="308"/>
      <c r="QKO41" s="308"/>
      <c r="QKP41" s="308"/>
      <c r="QKQ41" s="308"/>
      <c r="QKR41" s="308"/>
      <c r="QKS41" s="308"/>
      <c r="QKT41" s="308"/>
      <c r="QKU41" s="308"/>
      <c r="QKV41" s="308"/>
      <c r="QKW41" s="308"/>
      <c r="QKX41" s="308"/>
      <c r="QKY41" s="308"/>
      <c r="QKZ41" s="308"/>
      <c r="QLA41" s="308"/>
      <c r="QLB41" s="308"/>
      <c r="QLC41" s="308"/>
      <c r="QLD41" s="308"/>
      <c r="QLE41" s="308"/>
      <c r="QLF41" s="308"/>
      <c r="QLG41" s="308"/>
      <c r="QLH41" s="308"/>
      <c r="QLI41" s="308"/>
      <c r="QLJ41" s="308"/>
      <c r="QLK41" s="308"/>
      <c r="QLL41" s="308"/>
      <c r="QLM41" s="308"/>
      <c r="QLN41" s="308"/>
      <c r="QLO41" s="308"/>
      <c r="QLP41" s="308"/>
      <c r="QLQ41" s="308"/>
      <c r="QLR41" s="308"/>
      <c r="QLS41" s="308"/>
      <c r="QLT41" s="308"/>
      <c r="QLU41" s="308"/>
      <c r="QLV41" s="308"/>
      <c r="QLW41" s="308"/>
      <c r="QLX41" s="308"/>
      <c r="QLY41" s="308"/>
      <c r="QLZ41" s="308"/>
      <c r="QMA41" s="308"/>
      <c r="QMB41" s="308"/>
      <c r="QMC41" s="308"/>
      <c r="QMD41" s="308"/>
      <c r="QME41" s="308"/>
      <c r="QMF41" s="308"/>
      <c r="QMG41" s="308"/>
      <c r="QMH41" s="308"/>
      <c r="QMI41" s="308"/>
      <c r="QMJ41" s="308"/>
      <c r="QMK41" s="308"/>
      <c r="QML41" s="308"/>
      <c r="QMM41" s="308"/>
      <c r="QMN41" s="308"/>
      <c r="QMO41" s="308"/>
      <c r="QMP41" s="308"/>
      <c r="QMQ41" s="308"/>
      <c r="QMR41" s="308"/>
      <c r="QMS41" s="308"/>
      <c r="QMT41" s="308"/>
      <c r="QMU41" s="308"/>
      <c r="QMV41" s="308"/>
      <c r="QMW41" s="308"/>
      <c r="QMX41" s="308"/>
      <c r="QMY41" s="308"/>
      <c r="QMZ41" s="308"/>
      <c r="QNA41" s="308"/>
      <c r="QNB41" s="308"/>
      <c r="QNC41" s="308"/>
      <c r="QND41" s="308"/>
      <c r="QNE41" s="308"/>
      <c r="QNF41" s="308"/>
      <c r="QNG41" s="308"/>
      <c r="QNH41" s="308"/>
      <c r="QNI41" s="308"/>
      <c r="QNJ41" s="308"/>
      <c r="QNK41" s="308"/>
      <c r="QNL41" s="308"/>
      <c r="QNM41" s="308"/>
      <c r="QNN41" s="308"/>
      <c r="QNO41" s="308"/>
      <c r="QNP41" s="308"/>
      <c r="QNQ41" s="308"/>
      <c r="QNR41" s="308"/>
      <c r="QNS41" s="308"/>
      <c r="QNT41" s="308"/>
      <c r="QNU41" s="308"/>
      <c r="QNV41" s="308"/>
      <c r="QNW41" s="308"/>
      <c r="QNX41" s="308"/>
      <c r="QNY41" s="308"/>
      <c r="QNZ41" s="308"/>
      <c r="QOA41" s="308"/>
      <c r="QOB41" s="308"/>
      <c r="QOC41" s="308"/>
      <c r="QOD41" s="308"/>
      <c r="QOE41" s="308"/>
      <c r="QOF41" s="308"/>
      <c r="QOG41" s="308"/>
      <c r="QOH41" s="308"/>
      <c r="QOI41" s="308"/>
      <c r="QOJ41" s="308"/>
      <c r="QOK41" s="308"/>
      <c r="QOL41" s="308"/>
      <c r="QOM41" s="308"/>
      <c r="QON41" s="308"/>
      <c r="QOO41" s="308"/>
      <c r="QOP41" s="308"/>
      <c r="QOQ41" s="308"/>
      <c r="QOR41" s="308"/>
      <c r="QOS41" s="308"/>
      <c r="QOT41" s="308"/>
      <c r="QOU41" s="308"/>
      <c r="QOV41" s="308"/>
      <c r="QOW41" s="308"/>
      <c r="QOX41" s="308"/>
      <c r="QOY41" s="308"/>
      <c r="QOZ41" s="308"/>
      <c r="QPA41" s="308"/>
      <c r="QPB41" s="308"/>
      <c r="QPC41" s="308"/>
      <c r="QPD41" s="308"/>
      <c r="QPE41" s="308"/>
      <c r="QPF41" s="308"/>
      <c r="QPG41" s="308"/>
      <c r="QPH41" s="308"/>
      <c r="QPI41" s="308"/>
      <c r="QPJ41" s="308"/>
      <c r="QPK41" s="308"/>
      <c r="QPL41" s="308"/>
      <c r="QPM41" s="308"/>
      <c r="QPN41" s="308"/>
      <c r="QPO41" s="308"/>
      <c r="QPP41" s="308"/>
      <c r="QPQ41" s="308"/>
      <c r="QPR41" s="308"/>
      <c r="QPS41" s="308"/>
      <c r="QPT41" s="308"/>
      <c r="QPU41" s="308"/>
      <c r="QPV41" s="308"/>
      <c r="QPW41" s="308"/>
      <c r="QPX41" s="308"/>
      <c r="QPY41" s="308"/>
      <c r="QPZ41" s="308"/>
      <c r="QQA41" s="308"/>
      <c r="QQB41" s="308"/>
      <c r="QQC41" s="308"/>
      <c r="QQD41" s="308"/>
      <c r="QQE41" s="308"/>
      <c r="QQF41" s="308"/>
      <c r="QQG41" s="308"/>
      <c r="QQH41" s="308"/>
      <c r="QQI41" s="308"/>
      <c r="QQJ41" s="308"/>
      <c r="QQK41" s="308"/>
      <c r="QQL41" s="308"/>
      <c r="QQM41" s="308"/>
      <c r="QQN41" s="308"/>
      <c r="QQO41" s="308"/>
      <c r="QQP41" s="308"/>
      <c r="QQQ41" s="308"/>
      <c r="QQR41" s="308"/>
      <c r="QQS41" s="308"/>
      <c r="QQT41" s="308"/>
      <c r="QQU41" s="308"/>
      <c r="QQV41" s="308"/>
      <c r="QQW41" s="308"/>
      <c r="QQX41" s="308"/>
      <c r="QQY41" s="308"/>
      <c r="QQZ41" s="308"/>
      <c r="QRA41" s="308"/>
      <c r="QRB41" s="308"/>
      <c r="QRC41" s="308"/>
      <c r="QRD41" s="308"/>
      <c r="QRE41" s="308"/>
      <c r="QRF41" s="308"/>
      <c r="QRG41" s="308"/>
      <c r="QRH41" s="308"/>
      <c r="QRI41" s="308"/>
      <c r="QRJ41" s="308"/>
      <c r="QRK41" s="308"/>
      <c r="QRL41" s="308"/>
      <c r="QRM41" s="308"/>
      <c r="QRN41" s="308"/>
      <c r="QRO41" s="308"/>
      <c r="QRP41" s="308"/>
      <c r="QRQ41" s="308"/>
      <c r="QRR41" s="308"/>
      <c r="QRS41" s="308"/>
      <c r="QRT41" s="308"/>
      <c r="QRU41" s="308"/>
      <c r="QRV41" s="308"/>
      <c r="QRW41" s="308"/>
      <c r="QRX41" s="308"/>
      <c r="QRY41" s="308"/>
      <c r="QRZ41" s="308"/>
      <c r="QSA41" s="308"/>
      <c r="QSB41" s="308"/>
      <c r="QSC41" s="308"/>
      <c r="QSD41" s="308"/>
      <c r="QSE41" s="308"/>
      <c r="QSF41" s="308"/>
      <c r="QSG41" s="308"/>
      <c r="QSH41" s="308"/>
      <c r="QSI41" s="308"/>
      <c r="QSJ41" s="308"/>
      <c r="QSK41" s="308"/>
      <c r="QSL41" s="308"/>
      <c r="QSM41" s="308"/>
      <c r="QSN41" s="308"/>
      <c r="QSO41" s="308"/>
      <c r="QSP41" s="308"/>
      <c r="QSQ41" s="308"/>
      <c r="QSR41" s="308"/>
      <c r="QSS41" s="308"/>
      <c r="QST41" s="308"/>
      <c r="QSU41" s="308"/>
      <c r="QSV41" s="308"/>
      <c r="QSW41" s="308"/>
      <c r="QSX41" s="308"/>
      <c r="QSY41" s="308"/>
      <c r="QSZ41" s="308"/>
      <c r="QTA41" s="308"/>
      <c r="QTB41" s="308"/>
      <c r="QTC41" s="308"/>
      <c r="QTD41" s="308"/>
      <c r="QTE41" s="308"/>
      <c r="QTF41" s="308"/>
      <c r="QTG41" s="308"/>
      <c r="QTH41" s="308"/>
      <c r="QTI41" s="308"/>
      <c r="QTJ41" s="308"/>
      <c r="QTK41" s="308"/>
      <c r="QTL41" s="308"/>
      <c r="QTM41" s="308"/>
      <c r="QTN41" s="308"/>
      <c r="QTO41" s="308"/>
      <c r="QTP41" s="308"/>
      <c r="QTQ41" s="308"/>
      <c r="QTR41" s="308"/>
      <c r="QTS41" s="308"/>
      <c r="QTT41" s="308"/>
      <c r="QTU41" s="308"/>
      <c r="QTV41" s="308"/>
      <c r="QTW41" s="308"/>
      <c r="QTX41" s="308"/>
      <c r="QTY41" s="308"/>
      <c r="QTZ41" s="308"/>
      <c r="QUA41" s="308"/>
      <c r="QUB41" s="308"/>
      <c r="QUC41" s="308"/>
      <c r="QUD41" s="308"/>
      <c r="QUE41" s="308"/>
      <c r="QUF41" s="308"/>
      <c r="QUG41" s="308"/>
      <c r="QUH41" s="308"/>
      <c r="QUI41" s="308"/>
      <c r="QUJ41" s="308"/>
      <c r="QUK41" s="308"/>
      <c r="QUL41" s="308"/>
      <c r="QUM41" s="308"/>
      <c r="QUN41" s="308"/>
      <c r="QUO41" s="308"/>
      <c r="QUP41" s="308"/>
      <c r="QUQ41" s="308"/>
      <c r="QUR41" s="308"/>
      <c r="QUS41" s="308"/>
      <c r="QUT41" s="308"/>
      <c r="QUU41" s="308"/>
      <c r="QUV41" s="308"/>
      <c r="QUW41" s="308"/>
      <c r="QUX41" s="308"/>
      <c r="QUY41" s="308"/>
      <c r="QUZ41" s="308"/>
      <c r="QVA41" s="308"/>
      <c r="QVB41" s="308"/>
      <c r="QVC41" s="308"/>
      <c r="QVD41" s="308"/>
      <c r="QVE41" s="308"/>
      <c r="QVF41" s="308"/>
      <c r="QVG41" s="308"/>
      <c r="QVH41" s="308"/>
      <c r="QVI41" s="308"/>
      <c r="QVJ41" s="308"/>
      <c r="QVK41" s="308"/>
      <c r="QVL41" s="308"/>
      <c r="QVM41" s="308"/>
      <c r="QVN41" s="308"/>
      <c r="QVO41" s="308"/>
      <c r="QVP41" s="308"/>
      <c r="QVQ41" s="308"/>
      <c r="QVR41" s="308"/>
      <c r="QVS41" s="308"/>
      <c r="QVT41" s="308"/>
      <c r="QVU41" s="308"/>
      <c r="QVV41" s="308"/>
      <c r="QVW41" s="308"/>
      <c r="QVX41" s="308"/>
      <c r="QVY41" s="308"/>
      <c r="QVZ41" s="308"/>
      <c r="QWA41" s="308"/>
      <c r="QWB41" s="308"/>
      <c r="QWC41" s="308"/>
      <c r="QWD41" s="308"/>
      <c r="QWE41" s="308"/>
      <c r="QWF41" s="308"/>
      <c r="QWG41" s="308"/>
      <c r="QWH41" s="308"/>
      <c r="QWI41" s="308"/>
      <c r="QWJ41" s="308"/>
      <c r="QWK41" s="308"/>
      <c r="QWL41" s="308"/>
      <c r="QWM41" s="308"/>
      <c r="QWN41" s="308"/>
      <c r="QWO41" s="308"/>
      <c r="QWP41" s="308"/>
      <c r="QWQ41" s="308"/>
      <c r="QWR41" s="308"/>
      <c r="QWS41" s="308"/>
      <c r="QWT41" s="308"/>
      <c r="QWU41" s="308"/>
      <c r="QWV41" s="308"/>
      <c r="QWW41" s="308"/>
      <c r="QWX41" s="308"/>
      <c r="QWY41" s="308"/>
      <c r="QWZ41" s="308"/>
      <c r="QXA41" s="308"/>
      <c r="QXB41" s="308"/>
      <c r="QXC41" s="308"/>
      <c r="QXD41" s="308"/>
      <c r="QXE41" s="308"/>
      <c r="QXF41" s="308"/>
      <c r="QXG41" s="308"/>
      <c r="QXH41" s="308"/>
      <c r="QXI41" s="308"/>
      <c r="QXJ41" s="308"/>
      <c r="QXK41" s="308"/>
      <c r="QXL41" s="308"/>
      <c r="QXM41" s="308"/>
      <c r="QXN41" s="308"/>
      <c r="QXO41" s="308"/>
      <c r="QXP41" s="308"/>
      <c r="QXQ41" s="308"/>
      <c r="QXR41" s="308"/>
      <c r="QXS41" s="308"/>
      <c r="QXT41" s="308"/>
      <c r="QXU41" s="308"/>
      <c r="QXV41" s="308"/>
      <c r="QXW41" s="308"/>
      <c r="QXX41" s="308"/>
      <c r="QXY41" s="308"/>
      <c r="QXZ41" s="308"/>
      <c r="QYA41" s="308"/>
      <c r="QYB41" s="308"/>
      <c r="QYC41" s="308"/>
      <c r="QYD41" s="308"/>
      <c r="QYE41" s="308"/>
      <c r="QYF41" s="308"/>
      <c r="QYG41" s="308"/>
      <c r="QYH41" s="308"/>
      <c r="QYI41" s="308"/>
      <c r="QYJ41" s="308"/>
      <c r="QYK41" s="308"/>
      <c r="QYL41" s="308"/>
      <c r="QYM41" s="308"/>
      <c r="QYN41" s="308"/>
      <c r="QYO41" s="308"/>
      <c r="QYP41" s="308"/>
      <c r="QYQ41" s="308"/>
      <c r="QYR41" s="308"/>
      <c r="QYS41" s="308"/>
      <c r="QYT41" s="308"/>
      <c r="QYU41" s="308"/>
      <c r="QYV41" s="308"/>
      <c r="QYW41" s="308"/>
      <c r="QYX41" s="308"/>
      <c r="QYY41" s="308"/>
      <c r="QYZ41" s="308"/>
      <c r="QZA41" s="308"/>
      <c r="QZB41" s="308"/>
      <c r="QZC41" s="308"/>
      <c r="QZD41" s="308"/>
      <c r="QZE41" s="308"/>
      <c r="QZF41" s="308"/>
      <c r="QZG41" s="308"/>
      <c r="QZH41" s="308"/>
      <c r="QZI41" s="308"/>
      <c r="QZJ41" s="308"/>
      <c r="QZK41" s="308"/>
      <c r="QZL41" s="308"/>
      <c r="QZM41" s="308"/>
      <c r="QZN41" s="308"/>
      <c r="QZO41" s="308"/>
      <c r="QZP41" s="308"/>
      <c r="QZQ41" s="308"/>
      <c r="QZR41" s="308"/>
      <c r="QZS41" s="308"/>
      <c r="QZT41" s="308"/>
      <c r="QZU41" s="308"/>
      <c r="QZV41" s="308"/>
      <c r="QZW41" s="308"/>
      <c r="QZX41" s="308"/>
      <c r="QZY41" s="308"/>
      <c r="QZZ41" s="308"/>
      <c r="RAA41" s="308"/>
      <c r="RAB41" s="308"/>
      <c r="RAC41" s="308"/>
      <c r="RAD41" s="308"/>
      <c r="RAE41" s="308"/>
      <c r="RAF41" s="308"/>
      <c r="RAG41" s="308"/>
      <c r="RAH41" s="308"/>
      <c r="RAI41" s="308"/>
      <c r="RAJ41" s="308"/>
      <c r="RAK41" s="308"/>
      <c r="RAL41" s="308"/>
      <c r="RAM41" s="308"/>
      <c r="RAN41" s="308"/>
      <c r="RAO41" s="308"/>
      <c r="RAP41" s="308"/>
      <c r="RAQ41" s="308"/>
      <c r="RAR41" s="308"/>
      <c r="RAS41" s="308"/>
      <c r="RAT41" s="308"/>
      <c r="RAU41" s="308"/>
      <c r="RAV41" s="308"/>
      <c r="RAW41" s="308"/>
      <c r="RAX41" s="308"/>
      <c r="RAY41" s="308"/>
      <c r="RAZ41" s="308"/>
      <c r="RBA41" s="308"/>
      <c r="RBB41" s="308"/>
      <c r="RBC41" s="308"/>
      <c r="RBD41" s="308"/>
      <c r="RBE41" s="308"/>
      <c r="RBF41" s="308"/>
      <c r="RBG41" s="308"/>
      <c r="RBH41" s="308"/>
      <c r="RBI41" s="308"/>
      <c r="RBJ41" s="308"/>
      <c r="RBK41" s="308"/>
      <c r="RBL41" s="308"/>
      <c r="RBM41" s="308"/>
      <c r="RBN41" s="308"/>
      <c r="RBO41" s="308"/>
      <c r="RBP41" s="308"/>
      <c r="RBQ41" s="308"/>
      <c r="RBR41" s="308"/>
      <c r="RBS41" s="308"/>
      <c r="RBT41" s="308"/>
      <c r="RBU41" s="308"/>
      <c r="RBV41" s="308"/>
      <c r="RBW41" s="308"/>
      <c r="RBX41" s="308"/>
      <c r="RBY41" s="308"/>
      <c r="RBZ41" s="308"/>
      <c r="RCA41" s="308"/>
      <c r="RCB41" s="308"/>
      <c r="RCC41" s="308"/>
      <c r="RCD41" s="308"/>
      <c r="RCE41" s="308"/>
      <c r="RCF41" s="308"/>
      <c r="RCG41" s="308"/>
      <c r="RCH41" s="308"/>
      <c r="RCI41" s="308"/>
      <c r="RCJ41" s="308"/>
      <c r="RCK41" s="308"/>
      <c r="RCL41" s="308"/>
      <c r="RCM41" s="308"/>
      <c r="RCN41" s="308"/>
      <c r="RCO41" s="308"/>
      <c r="RCP41" s="308"/>
      <c r="RCQ41" s="308"/>
      <c r="RCR41" s="308"/>
      <c r="RCS41" s="308"/>
      <c r="RCT41" s="308"/>
      <c r="RCU41" s="308"/>
      <c r="RCV41" s="308"/>
      <c r="RCW41" s="308"/>
      <c r="RCX41" s="308"/>
      <c r="RCY41" s="308"/>
      <c r="RCZ41" s="308"/>
      <c r="RDA41" s="308"/>
      <c r="RDB41" s="308"/>
      <c r="RDC41" s="308"/>
      <c r="RDD41" s="308"/>
      <c r="RDE41" s="308"/>
      <c r="RDF41" s="308"/>
      <c r="RDG41" s="308"/>
      <c r="RDH41" s="308"/>
      <c r="RDI41" s="308"/>
      <c r="RDJ41" s="308"/>
      <c r="RDK41" s="308"/>
      <c r="RDL41" s="308"/>
      <c r="RDM41" s="308"/>
      <c r="RDN41" s="308"/>
      <c r="RDO41" s="308"/>
      <c r="RDP41" s="308"/>
      <c r="RDQ41" s="308"/>
      <c r="RDR41" s="308"/>
      <c r="RDS41" s="308"/>
      <c r="RDT41" s="308"/>
      <c r="RDU41" s="308"/>
      <c r="RDV41" s="308"/>
      <c r="RDW41" s="308"/>
      <c r="RDX41" s="308"/>
      <c r="RDY41" s="308"/>
      <c r="RDZ41" s="308"/>
      <c r="REA41" s="308"/>
      <c r="REB41" s="308"/>
      <c r="REC41" s="308"/>
      <c r="RED41" s="308"/>
      <c r="REE41" s="308"/>
      <c r="REF41" s="308"/>
      <c r="REG41" s="308"/>
      <c r="REH41" s="308"/>
      <c r="REI41" s="308"/>
      <c r="REJ41" s="308"/>
      <c r="REK41" s="308"/>
      <c r="REL41" s="308"/>
      <c r="REM41" s="308"/>
      <c r="REN41" s="308"/>
      <c r="REO41" s="308"/>
      <c r="REP41" s="308"/>
      <c r="REQ41" s="308"/>
      <c r="RER41" s="308"/>
      <c r="RES41" s="308"/>
      <c r="RET41" s="308"/>
      <c r="REU41" s="308"/>
      <c r="REV41" s="308"/>
      <c r="REW41" s="308"/>
      <c r="REX41" s="308"/>
      <c r="REY41" s="308"/>
      <c r="REZ41" s="308"/>
      <c r="RFA41" s="308"/>
      <c r="RFB41" s="308"/>
      <c r="RFC41" s="308"/>
      <c r="RFD41" s="308"/>
      <c r="RFE41" s="308"/>
      <c r="RFF41" s="308"/>
      <c r="RFG41" s="308"/>
      <c r="RFH41" s="308"/>
      <c r="RFI41" s="308"/>
      <c r="RFJ41" s="308"/>
      <c r="RFK41" s="308"/>
      <c r="RFL41" s="308"/>
      <c r="RFM41" s="308"/>
      <c r="RFN41" s="308"/>
      <c r="RFO41" s="308"/>
      <c r="RFP41" s="308"/>
      <c r="RFQ41" s="308"/>
      <c r="RFR41" s="308"/>
      <c r="RFS41" s="308"/>
      <c r="RFT41" s="308"/>
      <c r="RFU41" s="308"/>
      <c r="RFV41" s="308"/>
      <c r="RFW41" s="308"/>
      <c r="RFX41" s="308"/>
      <c r="RFY41" s="308"/>
      <c r="RFZ41" s="308"/>
      <c r="RGA41" s="308"/>
      <c r="RGB41" s="308"/>
      <c r="RGC41" s="308"/>
      <c r="RGD41" s="308"/>
      <c r="RGE41" s="308"/>
      <c r="RGF41" s="308"/>
      <c r="RGG41" s="308"/>
      <c r="RGH41" s="308"/>
      <c r="RGI41" s="308"/>
      <c r="RGJ41" s="308"/>
      <c r="RGK41" s="308"/>
      <c r="RGL41" s="308"/>
      <c r="RGM41" s="308"/>
      <c r="RGN41" s="308"/>
      <c r="RGO41" s="308"/>
      <c r="RGP41" s="308"/>
      <c r="RGQ41" s="308"/>
      <c r="RGR41" s="308"/>
      <c r="RGS41" s="308"/>
      <c r="RGT41" s="308"/>
      <c r="RGU41" s="308"/>
      <c r="RGV41" s="308"/>
      <c r="RGW41" s="308"/>
      <c r="RGX41" s="308"/>
      <c r="RGY41" s="308"/>
      <c r="RGZ41" s="308"/>
      <c r="RHA41" s="308"/>
      <c r="RHB41" s="308"/>
      <c r="RHC41" s="308"/>
      <c r="RHD41" s="308"/>
      <c r="RHE41" s="308"/>
      <c r="RHF41" s="308"/>
      <c r="RHG41" s="308"/>
      <c r="RHH41" s="308"/>
      <c r="RHI41" s="308"/>
      <c r="RHJ41" s="308"/>
      <c r="RHK41" s="308"/>
      <c r="RHL41" s="308"/>
      <c r="RHM41" s="308"/>
      <c r="RHN41" s="308"/>
      <c r="RHO41" s="308"/>
      <c r="RHP41" s="308"/>
      <c r="RHQ41" s="308"/>
      <c r="RHR41" s="308"/>
      <c r="RHS41" s="308"/>
      <c r="RHT41" s="308"/>
      <c r="RHU41" s="308"/>
      <c r="RHV41" s="308"/>
      <c r="RHW41" s="308"/>
      <c r="RHX41" s="308"/>
      <c r="RHY41" s="308"/>
      <c r="RHZ41" s="308"/>
      <c r="RIA41" s="308"/>
      <c r="RIB41" s="308"/>
      <c r="RIC41" s="308"/>
      <c r="RID41" s="308"/>
      <c r="RIE41" s="308"/>
      <c r="RIF41" s="308"/>
      <c r="RIG41" s="308"/>
      <c r="RIH41" s="308"/>
      <c r="RII41" s="308"/>
      <c r="RIJ41" s="308"/>
      <c r="RIK41" s="308"/>
      <c r="RIL41" s="308"/>
      <c r="RIM41" s="308"/>
      <c r="RIN41" s="308"/>
      <c r="RIO41" s="308"/>
      <c r="RIP41" s="308"/>
      <c r="RIQ41" s="308"/>
      <c r="RIR41" s="308"/>
      <c r="RIS41" s="308"/>
      <c r="RIT41" s="308"/>
      <c r="RIU41" s="308"/>
      <c r="RIV41" s="308"/>
      <c r="RIW41" s="308"/>
      <c r="RIX41" s="308"/>
      <c r="RIY41" s="308"/>
      <c r="RIZ41" s="308"/>
      <c r="RJA41" s="308"/>
      <c r="RJB41" s="308"/>
      <c r="RJC41" s="308"/>
      <c r="RJD41" s="308"/>
      <c r="RJE41" s="308"/>
      <c r="RJF41" s="308"/>
      <c r="RJG41" s="308"/>
      <c r="RJH41" s="308"/>
      <c r="RJI41" s="308"/>
      <c r="RJJ41" s="308"/>
      <c r="RJK41" s="308"/>
      <c r="RJL41" s="308"/>
      <c r="RJM41" s="308"/>
      <c r="RJN41" s="308"/>
      <c r="RJO41" s="308"/>
      <c r="RJP41" s="308"/>
      <c r="RJQ41" s="308"/>
      <c r="RJR41" s="308"/>
      <c r="RJS41" s="308"/>
      <c r="RJT41" s="308"/>
      <c r="RJU41" s="308"/>
      <c r="RJV41" s="308"/>
      <c r="RJW41" s="308"/>
      <c r="RJX41" s="308"/>
      <c r="RJY41" s="308"/>
      <c r="RJZ41" s="308"/>
      <c r="RKA41" s="308"/>
      <c r="RKB41" s="308"/>
      <c r="RKC41" s="308"/>
      <c r="RKD41" s="308"/>
      <c r="RKE41" s="308"/>
      <c r="RKF41" s="308"/>
      <c r="RKG41" s="308"/>
      <c r="RKH41" s="308"/>
      <c r="RKI41" s="308"/>
      <c r="RKJ41" s="308"/>
      <c r="RKK41" s="308"/>
      <c r="RKL41" s="308"/>
      <c r="RKM41" s="308"/>
      <c r="RKN41" s="308"/>
      <c r="RKO41" s="308"/>
      <c r="RKP41" s="308"/>
      <c r="RKQ41" s="308"/>
      <c r="RKR41" s="308"/>
      <c r="RKS41" s="308"/>
      <c r="RKT41" s="308"/>
      <c r="RKU41" s="308"/>
      <c r="RKV41" s="308"/>
      <c r="RKW41" s="308"/>
      <c r="RKX41" s="308"/>
      <c r="RKY41" s="308"/>
      <c r="RKZ41" s="308"/>
      <c r="RLA41" s="308"/>
      <c r="RLB41" s="308"/>
      <c r="RLC41" s="308"/>
      <c r="RLD41" s="308"/>
      <c r="RLE41" s="308"/>
      <c r="RLF41" s="308"/>
      <c r="RLG41" s="308"/>
      <c r="RLH41" s="308"/>
      <c r="RLI41" s="308"/>
      <c r="RLJ41" s="308"/>
      <c r="RLK41" s="308"/>
      <c r="RLL41" s="308"/>
      <c r="RLM41" s="308"/>
      <c r="RLN41" s="308"/>
      <c r="RLO41" s="308"/>
      <c r="RLP41" s="308"/>
      <c r="RLQ41" s="308"/>
      <c r="RLR41" s="308"/>
      <c r="RLS41" s="308"/>
      <c r="RLT41" s="308"/>
      <c r="RLU41" s="308"/>
      <c r="RLV41" s="308"/>
      <c r="RLW41" s="308"/>
      <c r="RLX41" s="308"/>
      <c r="RLY41" s="308"/>
      <c r="RLZ41" s="308"/>
      <c r="RMA41" s="308"/>
      <c r="RMB41" s="308"/>
      <c r="RMC41" s="308"/>
      <c r="RMD41" s="308"/>
      <c r="RME41" s="308"/>
      <c r="RMF41" s="308"/>
      <c r="RMG41" s="308"/>
      <c r="RMH41" s="308"/>
      <c r="RMI41" s="308"/>
      <c r="RMJ41" s="308"/>
      <c r="RMK41" s="308"/>
      <c r="RML41" s="308"/>
      <c r="RMM41" s="308"/>
      <c r="RMN41" s="308"/>
      <c r="RMO41" s="308"/>
      <c r="RMP41" s="308"/>
      <c r="RMQ41" s="308"/>
      <c r="RMR41" s="308"/>
      <c r="RMS41" s="308"/>
      <c r="RMT41" s="308"/>
      <c r="RMU41" s="308"/>
      <c r="RMV41" s="308"/>
      <c r="RMW41" s="308"/>
      <c r="RMX41" s="308"/>
      <c r="RMY41" s="308"/>
      <c r="RMZ41" s="308"/>
      <c r="RNA41" s="308"/>
      <c r="RNB41" s="308"/>
      <c r="RNC41" s="308"/>
      <c r="RND41" s="308"/>
      <c r="RNE41" s="308"/>
      <c r="RNF41" s="308"/>
      <c r="RNG41" s="308"/>
      <c r="RNH41" s="308"/>
      <c r="RNI41" s="308"/>
      <c r="RNJ41" s="308"/>
      <c r="RNK41" s="308"/>
      <c r="RNL41" s="308"/>
      <c r="RNM41" s="308"/>
      <c r="RNN41" s="308"/>
      <c r="RNO41" s="308"/>
      <c r="RNP41" s="308"/>
      <c r="RNQ41" s="308"/>
      <c r="RNR41" s="308"/>
      <c r="RNS41" s="308"/>
      <c r="RNT41" s="308"/>
      <c r="RNU41" s="308"/>
      <c r="RNV41" s="308"/>
      <c r="RNW41" s="308"/>
      <c r="RNX41" s="308"/>
      <c r="RNY41" s="308"/>
      <c r="RNZ41" s="308"/>
      <c r="ROA41" s="308"/>
      <c r="ROB41" s="308"/>
      <c r="ROC41" s="308"/>
      <c r="ROD41" s="308"/>
      <c r="ROE41" s="308"/>
      <c r="ROF41" s="308"/>
      <c r="ROG41" s="308"/>
      <c r="ROH41" s="308"/>
      <c r="ROI41" s="308"/>
      <c r="ROJ41" s="308"/>
      <c r="ROK41" s="308"/>
      <c r="ROL41" s="308"/>
      <c r="ROM41" s="308"/>
      <c r="RON41" s="308"/>
      <c r="ROO41" s="308"/>
      <c r="ROP41" s="308"/>
      <c r="ROQ41" s="308"/>
      <c r="ROR41" s="308"/>
      <c r="ROS41" s="308"/>
      <c r="ROT41" s="308"/>
      <c r="ROU41" s="308"/>
      <c r="ROV41" s="308"/>
      <c r="ROW41" s="308"/>
      <c r="ROX41" s="308"/>
      <c r="ROY41" s="308"/>
      <c r="ROZ41" s="308"/>
      <c r="RPA41" s="308"/>
      <c r="RPB41" s="308"/>
      <c r="RPC41" s="308"/>
      <c r="RPD41" s="308"/>
      <c r="RPE41" s="308"/>
      <c r="RPF41" s="308"/>
      <c r="RPG41" s="308"/>
      <c r="RPH41" s="308"/>
      <c r="RPI41" s="308"/>
      <c r="RPJ41" s="308"/>
      <c r="RPK41" s="308"/>
      <c r="RPL41" s="308"/>
      <c r="RPM41" s="308"/>
      <c r="RPN41" s="308"/>
      <c r="RPO41" s="308"/>
      <c r="RPP41" s="308"/>
      <c r="RPQ41" s="308"/>
      <c r="RPR41" s="308"/>
      <c r="RPS41" s="308"/>
      <c r="RPT41" s="308"/>
      <c r="RPU41" s="308"/>
      <c r="RPV41" s="308"/>
      <c r="RPW41" s="308"/>
      <c r="RPX41" s="308"/>
      <c r="RPY41" s="308"/>
      <c r="RPZ41" s="308"/>
      <c r="RQA41" s="308"/>
      <c r="RQB41" s="308"/>
      <c r="RQC41" s="308"/>
      <c r="RQD41" s="308"/>
      <c r="RQE41" s="308"/>
      <c r="RQF41" s="308"/>
      <c r="RQG41" s="308"/>
      <c r="RQH41" s="308"/>
      <c r="RQI41" s="308"/>
      <c r="RQJ41" s="308"/>
      <c r="RQK41" s="308"/>
      <c r="RQL41" s="308"/>
      <c r="RQM41" s="308"/>
      <c r="RQN41" s="308"/>
      <c r="RQO41" s="308"/>
      <c r="RQP41" s="308"/>
      <c r="RQQ41" s="308"/>
      <c r="RQR41" s="308"/>
      <c r="RQS41" s="308"/>
      <c r="RQT41" s="308"/>
      <c r="RQU41" s="308"/>
      <c r="RQV41" s="308"/>
      <c r="RQW41" s="308"/>
      <c r="RQX41" s="308"/>
      <c r="RQY41" s="308"/>
      <c r="RQZ41" s="308"/>
      <c r="RRA41" s="308"/>
      <c r="RRB41" s="308"/>
      <c r="RRC41" s="308"/>
      <c r="RRD41" s="308"/>
      <c r="RRE41" s="308"/>
      <c r="RRF41" s="308"/>
      <c r="RRG41" s="308"/>
      <c r="RRH41" s="308"/>
      <c r="RRI41" s="308"/>
      <c r="RRJ41" s="308"/>
      <c r="RRK41" s="308"/>
      <c r="RRL41" s="308"/>
      <c r="RRM41" s="308"/>
      <c r="RRN41" s="308"/>
      <c r="RRO41" s="308"/>
      <c r="RRP41" s="308"/>
      <c r="RRQ41" s="308"/>
      <c r="RRR41" s="308"/>
      <c r="RRS41" s="308"/>
      <c r="RRT41" s="308"/>
      <c r="RRU41" s="308"/>
      <c r="RRV41" s="308"/>
      <c r="RRW41" s="308"/>
      <c r="RRX41" s="308"/>
      <c r="RRY41" s="308"/>
      <c r="RRZ41" s="308"/>
      <c r="RSA41" s="308"/>
      <c r="RSB41" s="308"/>
      <c r="RSC41" s="308"/>
      <c r="RSD41" s="308"/>
      <c r="RSE41" s="308"/>
      <c r="RSF41" s="308"/>
      <c r="RSG41" s="308"/>
      <c r="RSH41" s="308"/>
      <c r="RSI41" s="308"/>
      <c r="RSJ41" s="308"/>
      <c r="RSK41" s="308"/>
      <c r="RSL41" s="308"/>
      <c r="RSM41" s="308"/>
      <c r="RSN41" s="308"/>
      <c r="RSO41" s="308"/>
      <c r="RSP41" s="308"/>
      <c r="RSQ41" s="308"/>
      <c r="RSR41" s="308"/>
      <c r="RSS41" s="308"/>
      <c r="RST41" s="308"/>
      <c r="RSU41" s="308"/>
      <c r="RSV41" s="308"/>
      <c r="RSW41" s="308"/>
      <c r="RSX41" s="308"/>
      <c r="RSY41" s="308"/>
      <c r="RSZ41" s="308"/>
      <c r="RTA41" s="308"/>
      <c r="RTB41" s="308"/>
      <c r="RTC41" s="308"/>
      <c r="RTD41" s="308"/>
      <c r="RTE41" s="308"/>
      <c r="RTF41" s="308"/>
      <c r="RTG41" s="308"/>
      <c r="RTH41" s="308"/>
      <c r="RTI41" s="308"/>
      <c r="RTJ41" s="308"/>
      <c r="RTK41" s="308"/>
      <c r="RTL41" s="308"/>
      <c r="RTM41" s="308"/>
      <c r="RTN41" s="308"/>
      <c r="RTO41" s="308"/>
      <c r="RTP41" s="308"/>
      <c r="RTQ41" s="308"/>
      <c r="RTR41" s="308"/>
      <c r="RTS41" s="308"/>
      <c r="RTT41" s="308"/>
      <c r="RTU41" s="308"/>
      <c r="RTV41" s="308"/>
      <c r="RTW41" s="308"/>
      <c r="RTX41" s="308"/>
      <c r="RTY41" s="308"/>
      <c r="RTZ41" s="308"/>
      <c r="RUA41" s="308"/>
      <c r="RUB41" s="308"/>
      <c r="RUC41" s="308"/>
      <c r="RUD41" s="308"/>
      <c r="RUE41" s="308"/>
      <c r="RUF41" s="308"/>
      <c r="RUG41" s="308"/>
      <c r="RUH41" s="308"/>
      <c r="RUI41" s="308"/>
      <c r="RUJ41" s="308"/>
      <c r="RUK41" s="308"/>
      <c r="RUL41" s="308"/>
      <c r="RUM41" s="308"/>
      <c r="RUN41" s="308"/>
      <c r="RUO41" s="308"/>
      <c r="RUP41" s="308"/>
      <c r="RUQ41" s="308"/>
      <c r="RUR41" s="308"/>
      <c r="RUS41" s="308"/>
      <c r="RUT41" s="308"/>
      <c r="RUU41" s="308"/>
      <c r="RUV41" s="308"/>
      <c r="RUW41" s="308"/>
      <c r="RUX41" s="308"/>
      <c r="RUY41" s="308"/>
      <c r="RUZ41" s="308"/>
      <c r="RVA41" s="308"/>
      <c r="RVB41" s="308"/>
      <c r="RVC41" s="308"/>
      <c r="RVD41" s="308"/>
      <c r="RVE41" s="308"/>
      <c r="RVF41" s="308"/>
      <c r="RVG41" s="308"/>
      <c r="RVH41" s="308"/>
      <c r="RVI41" s="308"/>
      <c r="RVJ41" s="308"/>
      <c r="RVK41" s="308"/>
      <c r="RVL41" s="308"/>
      <c r="RVM41" s="308"/>
      <c r="RVN41" s="308"/>
      <c r="RVO41" s="308"/>
      <c r="RVP41" s="308"/>
      <c r="RVQ41" s="308"/>
      <c r="RVR41" s="308"/>
      <c r="RVS41" s="308"/>
      <c r="RVT41" s="308"/>
      <c r="RVU41" s="308"/>
      <c r="RVV41" s="308"/>
      <c r="RVW41" s="308"/>
      <c r="RVX41" s="308"/>
      <c r="RVY41" s="308"/>
      <c r="RVZ41" s="308"/>
      <c r="RWA41" s="308"/>
      <c r="RWB41" s="308"/>
      <c r="RWC41" s="308"/>
      <c r="RWD41" s="308"/>
      <c r="RWE41" s="308"/>
      <c r="RWF41" s="308"/>
      <c r="RWG41" s="308"/>
      <c r="RWH41" s="308"/>
      <c r="RWI41" s="308"/>
      <c r="RWJ41" s="308"/>
      <c r="RWK41" s="308"/>
      <c r="RWL41" s="308"/>
      <c r="RWM41" s="308"/>
      <c r="RWN41" s="308"/>
      <c r="RWO41" s="308"/>
      <c r="RWP41" s="308"/>
      <c r="RWQ41" s="308"/>
      <c r="RWR41" s="308"/>
      <c r="RWS41" s="308"/>
      <c r="RWT41" s="308"/>
      <c r="RWU41" s="308"/>
      <c r="RWV41" s="308"/>
      <c r="RWW41" s="308"/>
      <c r="RWX41" s="308"/>
      <c r="RWY41" s="308"/>
      <c r="RWZ41" s="308"/>
      <c r="RXA41" s="308"/>
      <c r="RXB41" s="308"/>
      <c r="RXC41" s="308"/>
      <c r="RXD41" s="308"/>
      <c r="RXE41" s="308"/>
      <c r="RXF41" s="308"/>
      <c r="RXG41" s="308"/>
      <c r="RXH41" s="308"/>
      <c r="RXI41" s="308"/>
      <c r="RXJ41" s="308"/>
      <c r="RXK41" s="308"/>
      <c r="RXL41" s="308"/>
      <c r="RXM41" s="308"/>
      <c r="RXN41" s="308"/>
      <c r="RXO41" s="308"/>
      <c r="RXP41" s="308"/>
      <c r="RXQ41" s="308"/>
      <c r="RXR41" s="308"/>
      <c r="RXS41" s="308"/>
      <c r="RXT41" s="308"/>
      <c r="RXU41" s="308"/>
      <c r="RXV41" s="308"/>
      <c r="RXW41" s="308"/>
      <c r="RXX41" s="308"/>
      <c r="RXY41" s="308"/>
      <c r="RXZ41" s="308"/>
      <c r="RYA41" s="308"/>
      <c r="RYB41" s="308"/>
      <c r="RYC41" s="308"/>
      <c r="RYD41" s="308"/>
      <c r="RYE41" s="308"/>
      <c r="RYF41" s="308"/>
      <c r="RYG41" s="308"/>
      <c r="RYH41" s="308"/>
      <c r="RYI41" s="308"/>
      <c r="RYJ41" s="308"/>
      <c r="RYK41" s="308"/>
      <c r="RYL41" s="308"/>
      <c r="RYM41" s="308"/>
      <c r="RYN41" s="308"/>
      <c r="RYO41" s="308"/>
      <c r="RYP41" s="308"/>
      <c r="RYQ41" s="308"/>
      <c r="RYR41" s="308"/>
      <c r="RYS41" s="308"/>
      <c r="RYT41" s="308"/>
      <c r="RYU41" s="308"/>
      <c r="RYV41" s="308"/>
      <c r="RYW41" s="308"/>
      <c r="RYX41" s="308"/>
      <c r="RYY41" s="308"/>
      <c r="RYZ41" s="308"/>
      <c r="RZA41" s="308"/>
      <c r="RZB41" s="308"/>
      <c r="RZC41" s="308"/>
      <c r="RZD41" s="308"/>
      <c r="RZE41" s="308"/>
      <c r="RZF41" s="308"/>
      <c r="RZG41" s="308"/>
      <c r="RZH41" s="308"/>
      <c r="RZI41" s="308"/>
      <c r="RZJ41" s="308"/>
      <c r="RZK41" s="308"/>
      <c r="RZL41" s="308"/>
      <c r="RZM41" s="308"/>
      <c r="RZN41" s="308"/>
      <c r="RZO41" s="308"/>
      <c r="RZP41" s="308"/>
      <c r="RZQ41" s="308"/>
      <c r="RZR41" s="308"/>
      <c r="RZS41" s="308"/>
      <c r="RZT41" s="308"/>
      <c r="RZU41" s="308"/>
      <c r="RZV41" s="308"/>
      <c r="RZW41" s="308"/>
      <c r="RZX41" s="308"/>
      <c r="RZY41" s="308"/>
      <c r="RZZ41" s="308"/>
      <c r="SAA41" s="308"/>
      <c r="SAB41" s="308"/>
      <c r="SAC41" s="308"/>
      <c r="SAD41" s="308"/>
      <c r="SAE41" s="308"/>
      <c r="SAF41" s="308"/>
      <c r="SAG41" s="308"/>
      <c r="SAH41" s="308"/>
      <c r="SAI41" s="308"/>
      <c r="SAJ41" s="308"/>
      <c r="SAK41" s="308"/>
      <c r="SAL41" s="308"/>
      <c r="SAM41" s="308"/>
      <c r="SAN41" s="308"/>
      <c r="SAO41" s="308"/>
      <c r="SAP41" s="308"/>
      <c r="SAQ41" s="308"/>
      <c r="SAR41" s="308"/>
      <c r="SAS41" s="308"/>
      <c r="SAT41" s="308"/>
      <c r="SAU41" s="308"/>
      <c r="SAV41" s="308"/>
      <c r="SAW41" s="308"/>
      <c r="SAX41" s="308"/>
      <c r="SAY41" s="308"/>
      <c r="SAZ41" s="308"/>
      <c r="SBA41" s="308"/>
      <c r="SBB41" s="308"/>
      <c r="SBC41" s="308"/>
      <c r="SBD41" s="308"/>
      <c r="SBE41" s="308"/>
      <c r="SBF41" s="308"/>
      <c r="SBG41" s="308"/>
      <c r="SBH41" s="308"/>
      <c r="SBI41" s="308"/>
      <c r="SBJ41" s="308"/>
      <c r="SBK41" s="308"/>
      <c r="SBL41" s="308"/>
      <c r="SBM41" s="308"/>
      <c r="SBN41" s="308"/>
      <c r="SBO41" s="308"/>
      <c r="SBP41" s="308"/>
      <c r="SBQ41" s="308"/>
      <c r="SBR41" s="308"/>
      <c r="SBS41" s="308"/>
      <c r="SBT41" s="308"/>
      <c r="SBU41" s="308"/>
      <c r="SBV41" s="308"/>
      <c r="SBW41" s="308"/>
      <c r="SBX41" s="308"/>
      <c r="SBY41" s="308"/>
      <c r="SBZ41" s="308"/>
      <c r="SCA41" s="308"/>
      <c r="SCB41" s="308"/>
      <c r="SCC41" s="308"/>
      <c r="SCD41" s="308"/>
      <c r="SCE41" s="308"/>
      <c r="SCF41" s="308"/>
      <c r="SCG41" s="308"/>
      <c r="SCH41" s="308"/>
      <c r="SCI41" s="308"/>
      <c r="SCJ41" s="308"/>
      <c r="SCK41" s="308"/>
      <c r="SCL41" s="308"/>
      <c r="SCM41" s="308"/>
      <c r="SCN41" s="308"/>
      <c r="SCO41" s="308"/>
      <c r="SCP41" s="308"/>
      <c r="SCQ41" s="308"/>
      <c r="SCR41" s="308"/>
      <c r="SCS41" s="308"/>
      <c r="SCT41" s="308"/>
      <c r="SCU41" s="308"/>
      <c r="SCV41" s="308"/>
      <c r="SCW41" s="308"/>
      <c r="SCX41" s="308"/>
      <c r="SCY41" s="308"/>
      <c r="SCZ41" s="308"/>
      <c r="SDA41" s="308"/>
      <c r="SDB41" s="308"/>
      <c r="SDC41" s="308"/>
      <c r="SDD41" s="308"/>
      <c r="SDE41" s="308"/>
      <c r="SDF41" s="308"/>
      <c r="SDG41" s="308"/>
      <c r="SDH41" s="308"/>
      <c r="SDI41" s="308"/>
      <c r="SDJ41" s="308"/>
      <c r="SDK41" s="308"/>
      <c r="SDL41" s="308"/>
      <c r="SDM41" s="308"/>
      <c r="SDN41" s="308"/>
      <c r="SDO41" s="308"/>
      <c r="SDP41" s="308"/>
      <c r="SDQ41" s="308"/>
      <c r="SDR41" s="308"/>
      <c r="SDS41" s="308"/>
      <c r="SDT41" s="308"/>
      <c r="SDU41" s="308"/>
      <c r="SDV41" s="308"/>
      <c r="SDW41" s="308"/>
      <c r="SDX41" s="308"/>
      <c r="SDY41" s="308"/>
      <c r="SDZ41" s="308"/>
      <c r="SEA41" s="308"/>
      <c r="SEB41" s="308"/>
      <c r="SEC41" s="308"/>
      <c r="SED41" s="308"/>
      <c r="SEE41" s="308"/>
      <c r="SEF41" s="308"/>
      <c r="SEG41" s="308"/>
      <c r="SEH41" s="308"/>
      <c r="SEI41" s="308"/>
      <c r="SEJ41" s="308"/>
      <c r="SEK41" s="308"/>
      <c r="SEL41" s="308"/>
      <c r="SEM41" s="308"/>
      <c r="SEN41" s="308"/>
      <c r="SEO41" s="308"/>
      <c r="SEP41" s="308"/>
      <c r="SEQ41" s="308"/>
      <c r="SER41" s="308"/>
      <c r="SES41" s="308"/>
      <c r="SET41" s="308"/>
      <c r="SEU41" s="308"/>
      <c r="SEV41" s="308"/>
      <c r="SEW41" s="308"/>
      <c r="SEX41" s="308"/>
      <c r="SEY41" s="308"/>
      <c r="SEZ41" s="308"/>
      <c r="SFA41" s="308"/>
      <c r="SFB41" s="308"/>
      <c r="SFC41" s="308"/>
      <c r="SFD41" s="308"/>
      <c r="SFE41" s="308"/>
      <c r="SFF41" s="308"/>
      <c r="SFG41" s="308"/>
      <c r="SFH41" s="308"/>
      <c r="SFI41" s="308"/>
      <c r="SFJ41" s="308"/>
      <c r="SFK41" s="308"/>
      <c r="SFL41" s="308"/>
      <c r="SFM41" s="308"/>
      <c r="SFN41" s="308"/>
      <c r="SFO41" s="308"/>
      <c r="SFP41" s="308"/>
      <c r="SFQ41" s="308"/>
      <c r="SFR41" s="308"/>
      <c r="SFS41" s="308"/>
      <c r="SFT41" s="308"/>
      <c r="SFU41" s="308"/>
      <c r="SFV41" s="308"/>
      <c r="SFW41" s="308"/>
      <c r="SFX41" s="308"/>
      <c r="SFY41" s="308"/>
      <c r="SFZ41" s="308"/>
      <c r="SGA41" s="308"/>
      <c r="SGB41" s="308"/>
      <c r="SGC41" s="308"/>
      <c r="SGD41" s="308"/>
      <c r="SGE41" s="308"/>
      <c r="SGF41" s="308"/>
      <c r="SGG41" s="308"/>
      <c r="SGH41" s="308"/>
      <c r="SGI41" s="308"/>
      <c r="SGJ41" s="308"/>
      <c r="SGK41" s="308"/>
      <c r="SGL41" s="308"/>
      <c r="SGM41" s="308"/>
      <c r="SGN41" s="308"/>
      <c r="SGO41" s="308"/>
      <c r="SGP41" s="308"/>
      <c r="SGQ41" s="308"/>
      <c r="SGR41" s="308"/>
      <c r="SGS41" s="308"/>
      <c r="SGT41" s="308"/>
      <c r="SGU41" s="308"/>
      <c r="SGV41" s="308"/>
      <c r="SGW41" s="308"/>
      <c r="SGX41" s="308"/>
      <c r="SGY41" s="308"/>
      <c r="SGZ41" s="308"/>
      <c r="SHA41" s="308"/>
      <c r="SHB41" s="308"/>
      <c r="SHC41" s="308"/>
      <c r="SHD41" s="308"/>
      <c r="SHE41" s="308"/>
      <c r="SHF41" s="308"/>
      <c r="SHG41" s="308"/>
      <c r="SHH41" s="308"/>
      <c r="SHI41" s="308"/>
      <c r="SHJ41" s="308"/>
      <c r="SHK41" s="308"/>
      <c r="SHL41" s="308"/>
      <c r="SHM41" s="308"/>
      <c r="SHN41" s="308"/>
      <c r="SHO41" s="308"/>
      <c r="SHP41" s="308"/>
      <c r="SHQ41" s="308"/>
      <c r="SHR41" s="308"/>
      <c r="SHS41" s="308"/>
      <c r="SHT41" s="308"/>
      <c r="SHU41" s="308"/>
      <c r="SHV41" s="308"/>
      <c r="SHW41" s="308"/>
      <c r="SHX41" s="308"/>
      <c r="SHY41" s="308"/>
      <c r="SHZ41" s="308"/>
      <c r="SIA41" s="308"/>
      <c r="SIB41" s="308"/>
      <c r="SIC41" s="308"/>
      <c r="SID41" s="308"/>
      <c r="SIE41" s="308"/>
      <c r="SIF41" s="308"/>
      <c r="SIG41" s="308"/>
      <c r="SIH41" s="308"/>
      <c r="SII41" s="308"/>
      <c r="SIJ41" s="308"/>
      <c r="SIK41" s="308"/>
      <c r="SIL41" s="308"/>
      <c r="SIM41" s="308"/>
      <c r="SIN41" s="308"/>
      <c r="SIO41" s="308"/>
      <c r="SIP41" s="308"/>
      <c r="SIQ41" s="308"/>
      <c r="SIR41" s="308"/>
      <c r="SIS41" s="308"/>
      <c r="SIT41" s="308"/>
      <c r="SIU41" s="308"/>
      <c r="SIV41" s="308"/>
      <c r="SIW41" s="308"/>
      <c r="SIX41" s="308"/>
      <c r="SIY41" s="308"/>
      <c r="SIZ41" s="308"/>
      <c r="SJA41" s="308"/>
      <c r="SJB41" s="308"/>
      <c r="SJC41" s="308"/>
      <c r="SJD41" s="308"/>
      <c r="SJE41" s="308"/>
      <c r="SJF41" s="308"/>
      <c r="SJG41" s="308"/>
      <c r="SJH41" s="308"/>
      <c r="SJI41" s="308"/>
      <c r="SJJ41" s="308"/>
      <c r="SJK41" s="308"/>
      <c r="SJL41" s="308"/>
      <c r="SJM41" s="308"/>
      <c r="SJN41" s="308"/>
      <c r="SJO41" s="308"/>
      <c r="SJP41" s="308"/>
      <c r="SJQ41" s="308"/>
      <c r="SJR41" s="308"/>
      <c r="SJS41" s="308"/>
      <c r="SJT41" s="308"/>
      <c r="SJU41" s="308"/>
      <c r="SJV41" s="308"/>
      <c r="SJW41" s="308"/>
      <c r="SJX41" s="308"/>
      <c r="SJY41" s="308"/>
      <c r="SJZ41" s="308"/>
      <c r="SKA41" s="308"/>
      <c r="SKB41" s="308"/>
      <c r="SKC41" s="308"/>
      <c r="SKD41" s="308"/>
      <c r="SKE41" s="308"/>
      <c r="SKF41" s="308"/>
      <c r="SKG41" s="308"/>
      <c r="SKH41" s="308"/>
      <c r="SKI41" s="308"/>
      <c r="SKJ41" s="308"/>
      <c r="SKK41" s="308"/>
      <c r="SKL41" s="308"/>
      <c r="SKM41" s="308"/>
      <c r="SKN41" s="308"/>
      <c r="SKO41" s="308"/>
      <c r="SKP41" s="308"/>
      <c r="SKQ41" s="308"/>
      <c r="SKR41" s="308"/>
      <c r="SKS41" s="308"/>
      <c r="SKT41" s="308"/>
      <c r="SKU41" s="308"/>
      <c r="SKV41" s="308"/>
      <c r="SKW41" s="308"/>
      <c r="SKX41" s="308"/>
      <c r="SKY41" s="308"/>
      <c r="SKZ41" s="308"/>
      <c r="SLA41" s="308"/>
      <c r="SLB41" s="308"/>
      <c r="SLC41" s="308"/>
      <c r="SLD41" s="308"/>
      <c r="SLE41" s="308"/>
      <c r="SLF41" s="308"/>
      <c r="SLG41" s="308"/>
      <c r="SLH41" s="308"/>
      <c r="SLI41" s="308"/>
      <c r="SLJ41" s="308"/>
      <c r="SLK41" s="308"/>
      <c r="SLL41" s="308"/>
      <c r="SLM41" s="308"/>
      <c r="SLN41" s="308"/>
      <c r="SLO41" s="308"/>
      <c r="SLP41" s="308"/>
      <c r="SLQ41" s="308"/>
      <c r="SLR41" s="308"/>
      <c r="SLS41" s="308"/>
      <c r="SLT41" s="308"/>
      <c r="SLU41" s="308"/>
      <c r="SLV41" s="308"/>
      <c r="SLW41" s="308"/>
      <c r="SLX41" s="308"/>
      <c r="SLY41" s="308"/>
      <c r="SLZ41" s="308"/>
      <c r="SMA41" s="308"/>
      <c r="SMB41" s="308"/>
      <c r="SMC41" s="308"/>
      <c r="SMD41" s="308"/>
      <c r="SME41" s="308"/>
      <c r="SMF41" s="308"/>
      <c r="SMG41" s="308"/>
      <c r="SMH41" s="308"/>
      <c r="SMI41" s="308"/>
      <c r="SMJ41" s="308"/>
      <c r="SMK41" s="308"/>
      <c r="SML41" s="308"/>
      <c r="SMM41" s="308"/>
      <c r="SMN41" s="308"/>
      <c r="SMO41" s="308"/>
      <c r="SMP41" s="308"/>
      <c r="SMQ41" s="308"/>
      <c r="SMR41" s="308"/>
      <c r="SMS41" s="308"/>
      <c r="SMT41" s="308"/>
      <c r="SMU41" s="308"/>
      <c r="SMV41" s="308"/>
      <c r="SMW41" s="308"/>
      <c r="SMX41" s="308"/>
      <c r="SMY41" s="308"/>
      <c r="SMZ41" s="308"/>
      <c r="SNA41" s="308"/>
      <c r="SNB41" s="308"/>
      <c r="SNC41" s="308"/>
      <c r="SND41" s="308"/>
      <c r="SNE41" s="308"/>
      <c r="SNF41" s="308"/>
      <c r="SNG41" s="308"/>
      <c r="SNH41" s="308"/>
      <c r="SNI41" s="308"/>
      <c r="SNJ41" s="308"/>
      <c r="SNK41" s="308"/>
      <c r="SNL41" s="308"/>
      <c r="SNM41" s="308"/>
      <c r="SNN41" s="308"/>
      <c r="SNO41" s="308"/>
      <c r="SNP41" s="308"/>
      <c r="SNQ41" s="308"/>
      <c r="SNR41" s="308"/>
      <c r="SNS41" s="308"/>
      <c r="SNT41" s="308"/>
      <c r="SNU41" s="308"/>
      <c r="SNV41" s="308"/>
      <c r="SNW41" s="308"/>
      <c r="SNX41" s="308"/>
      <c r="SNY41" s="308"/>
      <c r="SNZ41" s="308"/>
      <c r="SOA41" s="308"/>
      <c r="SOB41" s="308"/>
      <c r="SOC41" s="308"/>
      <c r="SOD41" s="308"/>
      <c r="SOE41" s="308"/>
      <c r="SOF41" s="308"/>
      <c r="SOG41" s="308"/>
      <c r="SOH41" s="308"/>
      <c r="SOI41" s="308"/>
      <c r="SOJ41" s="308"/>
      <c r="SOK41" s="308"/>
      <c r="SOL41" s="308"/>
      <c r="SOM41" s="308"/>
      <c r="SON41" s="308"/>
      <c r="SOO41" s="308"/>
      <c r="SOP41" s="308"/>
      <c r="SOQ41" s="308"/>
      <c r="SOR41" s="308"/>
      <c r="SOS41" s="308"/>
      <c r="SOT41" s="308"/>
      <c r="SOU41" s="308"/>
      <c r="SOV41" s="308"/>
      <c r="SOW41" s="308"/>
      <c r="SOX41" s="308"/>
      <c r="SOY41" s="308"/>
      <c r="SOZ41" s="308"/>
      <c r="SPA41" s="308"/>
      <c r="SPB41" s="308"/>
      <c r="SPC41" s="308"/>
      <c r="SPD41" s="308"/>
      <c r="SPE41" s="308"/>
      <c r="SPF41" s="308"/>
      <c r="SPG41" s="308"/>
      <c r="SPH41" s="308"/>
      <c r="SPI41" s="308"/>
      <c r="SPJ41" s="308"/>
      <c r="SPK41" s="308"/>
      <c r="SPL41" s="308"/>
      <c r="SPM41" s="308"/>
      <c r="SPN41" s="308"/>
      <c r="SPO41" s="308"/>
      <c r="SPP41" s="308"/>
      <c r="SPQ41" s="308"/>
      <c r="SPR41" s="308"/>
      <c r="SPS41" s="308"/>
      <c r="SPT41" s="308"/>
      <c r="SPU41" s="308"/>
      <c r="SPV41" s="308"/>
      <c r="SPW41" s="308"/>
      <c r="SPX41" s="308"/>
      <c r="SPY41" s="308"/>
      <c r="SPZ41" s="308"/>
      <c r="SQA41" s="308"/>
      <c r="SQB41" s="308"/>
      <c r="SQC41" s="308"/>
      <c r="SQD41" s="308"/>
      <c r="SQE41" s="308"/>
      <c r="SQF41" s="308"/>
      <c r="SQG41" s="308"/>
      <c r="SQH41" s="308"/>
      <c r="SQI41" s="308"/>
      <c r="SQJ41" s="308"/>
      <c r="SQK41" s="308"/>
      <c r="SQL41" s="308"/>
      <c r="SQM41" s="308"/>
      <c r="SQN41" s="308"/>
      <c r="SQO41" s="308"/>
      <c r="SQP41" s="308"/>
      <c r="SQQ41" s="308"/>
      <c r="SQR41" s="308"/>
      <c r="SQS41" s="308"/>
      <c r="SQT41" s="308"/>
      <c r="SQU41" s="308"/>
      <c r="SQV41" s="308"/>
      <c r="SQW41" s="308"/>
      <c r="SQX41" s="308"/>
      <c r="SQY41" s="308"/>
      <c r="SQZ41" s="308"/>
      <c r="SRA41" s="308"/>
      <c r="SRB41" s="308"/>
      <c r="SRC41" s="308"/>
      <c r="SRD41" s="308"/>
      <c r="SRE41" s="308"/>
      <c r="SRF41" s="308"/>
      <c r="SRG41" s="308"/>
      <c r="SRH41" s="308"/>
      <c r="SRI41" s="308"/>
      <c r="SRJ41" s="308"/>
      <c r="SRK41" s="308"/>
      <c r="SRL41" s="308"/>
      <c r="SRM41" s="308"/>
      <c r="SRN41" s="308"/>
      <c r="SRO41" s="308"/>
      <c r="SRP41" s="308"/>
      <c r="SRQ41" s="308"/>
      <c r="SRR41" s="308"/>
      <c r="SRS41" s="308"/>
      <c r="SRT41" s="308"/>
      <c r="SRU41" s="308"/>
      <c r="SRV41" s="308"/>
      <c r="SRW41" s="308"/>
      <c r="SRX41" s="308"/>
      <c r="SRY41" s="308"/>
      <c r="SRZ41" s="308"/>
      <c r="SSA41" s="308"/>
      <c r="SSB41" s="308"/>
      <c r="SSC41" s="308"/>
      <c r="SSD41" s="308"/>
      <c r="SSE41" s="308"/>
      <c r="SSF41" s="308"/>
      <c r="SSG41" s="308"/>
      <c r="SSH41" s="308"/>
      <c r="SSI41" s="308"/>
      <c r="SSJ41" s="308"/>
      <c r="SSK41" s="308"/>
      <c r="SSL41" s="308"/>
      <c r="SSM41" s="308"/>
      <c r="SSN41" s="308"/>
      <c r="SSO41" s="308"/>
      <c r="SSP41" s="308"/>
      <c r="SSQ41" s="308"/>
      <c r="SSR41" s="308"/>
      <c r="SSS41" s="308"/>
      <c r="SST41" s="308"/>
      <c r="SSU41" s="308"/>
      <c r="SSV41" s="308"/>
      <c r="SSW41" s="308"/>
      <c r="SSX41" s="308"/>
      <c r="SSY41" s="308"/>
      <c r="SSZ41" s="308"/>
      <c r="STA41" s="308"/>
      <c r="STB41" s="308"/>
      <c r="STC41" s="308"/>
      <c r="STD41" s="308"/>
      <c r="STE41" s="308"/>
      <c r="STF41" s="308"/>
      <c r="STG41" s="308"/>
      <c r="STH41" s="308"/>
      <c r="STI41" s="308"/>
      <c r="STJ41" s="308"/>
      <c r="STK41" s="308"/>
      <c r="STL41" s="308"/>
      <c r="STM41" s="308"/>
      <c r="STN41" s="308"/>
      <c r="STO41" s="308"/>
      <c r="STP41" s="308"/>
      <c r="STQ41" s="308"/>
      <c r="STR41" s="308"/>
      <c r="STS41" s="308"/>
      <c r="STT41" s="308"/>
      <c r="STU41" s="308"/>
      <c r="STV41" s="308"/>
      <c r="STW41" s="308"/>
      <c r="STX41" s="308"/>
      <c r="STY41" s="308"/>
      <c r="STZ41" s="308"/>
      <c r="SUA41" s="308"/>
      <c r="SUB41" s="308"/>
      <c r="SUC41" s="308"/>
      <c r="SUD41" s="308"/>
      <c r="SUE41" s="308"/>
      <c r="SUF41" s="308"/>
      <c r="SUG41" s="308"/>
      <c r="SUH41" s="308"/>
      <c r="SUI41" s="308"/>
      <c r="SUJ41" s="308"/>
      <c r="SUK41" s="308"/>
      <c r="SUL41" s="308"/>
      <c r="SUM41" s="308"/>
      <c r="SUN41" s="308"/>
      <c r="SUO41" s="308"/>
      <c r="SUP41" s="308"/>
      <c r="SUQ41" s="308"/>
      <c r="SUR41" s="308"/>
      <c r="SUS41" s="308"/>
      <c r="SUT41" s="308"/>
      <c r="SUU41" s="308"/>
      <c r="SUV41" s="308"/>
      <c r="SUW41" s="308"/>
      <c r="SUX41" s="308"/>
      <c r="SUY41" s="308"/>
      <c r="SUZ41" s="308"/>
      <c r="SVA41" s="308"/>
      <c r="SVB41" s="308"/>
      <c r="SVC41" s="308"/>
      <c r="SVD41" s="308"/>
      <c r="SVE41" s="308"/>
      <c r="SVF41" s="308"/>
      <c r="SVG41" s="308"/>
      <c r="SVH41" s="308"/>
      <c r="SVI41" s="308"/>
      <c r="SVJ41" s="308"/>
      <c r="SVK41" s="308"/>
      <c r="SVL41" s="308"/>
      <c r="SVM41" s="308"/>
      <c r="SVN41" s="308"/>
      <c r="SVO41" s="308"/>
      <c r="SVP41" s="308"/>
      <c r="SVQ41" s="308"/>
      <c r="SVR41" s="308"/>
      <c r="SVS41" s="308"/>
      <c r="SVT41" s="308"/>
      <c r="SVU41" s="308"/>
      <c r="SVV41" s="308"/>
      <c r="SVW41" s="308"/>
      <c r="SVX41" s="308"/>
      <c r="SVY41" s="308"/>
      <c r="SVZ41" s="308"/>
      <c r="SWA41" s="308"/>
      <c r="SWB41" s="308"/>
      <c r="SWC41" s="308"/>
      <c r="SWD41" s="308"/>
      <c r="SWE41" s="308"/>
      <c r="SWF41" s="308"/>
      <c r="SWG41" s="308"/>
      <c r="SWH41" s="308"/>
      <c r="SWI41" s="308"/>
      <c r="SWJ41" s="308"/>
      <c r="SWK41" s="308"/>
      <c r="SWL41" s="308"/>
      <c r="SWM41" s="308"/>
      <c r="SWN41" s="308"/>
      <c r="SWO41" s="308"/>
      <c r="SWP41" s="308"/>
      <c r="SWQ41" s="308"/>
      <c r="SWR41" s="308"/>
      <c r="SWS41" s="308"/>
      <c r="SWT41" s="308"/>
      <c r="SWU41" s="308"/>
      <c r="SWV41" s="308"/>
      <c r="SWW41" s="308"/>
      <c r="SWX41" s="308"/>
      <c r="SWY41" s="308"/>
      <c r="SWZ41" s="308"/>
      <c r="SXA41" s="308"/>
      <c r="SXB41" s="308"/>
      <c r="SXC41" s="308"/>
      <c r="SXD41" s="308"/>
      <c r="SXE41" s="308"/>
      <c r="SXF41" s="308"/>
      <c r="SXG41" s="308"/>
      <c r="SXH41" s="308"/>
      <c r="SXI41" s="308"/>
      <c r="SXJ41" s="308"/>
      <c r="SXK41" s="308"/>
      <c r="SXL41" s="308"/>
      <c r="SXM41" s="308"/>
      <c r="SXN41" s="308"/>
      <c r="SXO41" s="308"/>
      <c r="SXP41" s="308"/>
      <c r="SXQ41" s="308"/>
      <c r="SXR41" s="308"/>
      <c r="SXS41" s="308"/>
      <c r="SXT41" s="308"/>
      <c r="SXU41" s="308"/>
      <c r="SXV41" s="308"/>
      <c r="SXW41" s="308"/>
      <c r="SXX41" s="308"/>
      <c r="SXY41" s="308"/>
      <c r="SXZ41" s="308"/>
      <c r="SYA41" s="308"/>
      <c r="SYB41" s="308"/>
      <c r="SYC41" s="308"/>
      <c r="SYD41" s="308"/>
      <c r="SYE41" s="308"/>
      <c r="SYF41" s="308"/>
      <c r="SYG41" s="308"/>
      <c r="SYH41" s="308"/>
      <c r="SYI41" s="308"/>
      <c r="SYJ41" s="308"/>
      <c r="SYK41" s="308"/>
      <c r="SYL41" s="308"/>
      <c r="SYM41" s="308"/>
      <c r="SYN41" s="308"/>
      <c r="SYO41" s="308"/>
      <c r="SYP41" s="308"/>
      <c r="SYQ41" s="308"/>
      <c r="SYR41" s="308"/>
      <c r="SYS41" s="308"/>
      <c r="SYT41" s="308"/>
      <c r="SYU41" s="308"/>
      <c r="SYV41" s="308"/>
      <c r="SYW41" s="308"/>
      <c r="SYX41" s="308"/>
      <c r="SYY41" s="308"/>
      <c r="SYZ41" s="308"/>
      <c r="SZA41" s="308"/>
      <c r="SZB41" s="308"/>
      <c r="SZC41" s="308"/>
      <c r="SZD41" s="308"/>
      <c r="SZE41" s="308"/>
      <c r="SZF41" s="308"/>
      <c r="SZG41" s="308"/>
      <c r="SZH41" s="308"/>
      <c r="SZI41" s="308"/>
      <c r="SZJ41" s="308"/>
      <c r="SZK41" s="308"/>
      <c r="SZL41" s="308"/>
      <c r="SZM41" s="308"/>
      <c r="SZN41" s="308"/>
      <c r="SZO41" s="308"/>
      <c r="SZP41" s="308"/>
      <c r="SZQ41" s="308"/>
      <c r="SZR41" s="308"/>
      <c r="SZS41" s="308"/>
      <c r="SZT41" s="308"/>
      <c r="SZU41" s="308"/>
      <c r="SZV41" s="308"/>
      <c r="SZW41" s="308"/>
      <c r="SZX41" s="308"/>
      <c r="SZY41" s="308"/>
      <c r="SZZ41" s="308"/>
      <c r="TAA41" s="308"/>
      <c r="TAB41" s="308"/>
      <c r="TAC41" s="308"/>
      <c r="TAD41" s="308"/>
      <c r="TAE41" s="308"/>
      <c r="TAF41" s="308"/>
      <c r="TAG41" s="308"/>
      <c r="TAH41" s="308"/>
      <c r="TAI41" s="308"/>
      <c r="TAJ41" s="308"/>
      <c r="TAK41" s="308"/>
      <c r="TAL41" s="308"/>
      <c r="TAM41" s="308"/>
      <c r="TAN41" s="308"/>
      <c r="TAO41" s="308"/>
      <c r="TAP41" s="308"/>
      <c r="TAQ41" s="308"/>
      <c r="TAR41" s="308"/>
      <c r="TAS41" s="308"/>
      <c r="TAT41" s="308"/>
      <c r="TAU41" s="308"/>
      <c r="TAV41" s="308"/>
      <c r="TAW41" s="308"/>
      <c r="TAX41" s="308"/>
      <c r="TAY41" s="308"/>
      <c r="TAZ41" s="308"/>
      <c r="TBA41" s="308"/>
      <c r="TBB41" s="308"/>
      <c r="TBC41" s="308"/>
      <c r="TBD41" s="308"/>
      <c r="TBE41" s="308"/>
      <c r="TBF41" s="308"/>
      <c r="TBG41" s="308"/>
      <c r="TBH41" s="308"/>
      <c r="TBI41" s="308"/>
      <c r="TBJ41" s="308"/>
      <c r="TBK41" s="308"/>
      <c r="TBL41" s="308"/>
      <c r="TBM41" s="308"/>
      <c r="TBN41" s="308"/>
      <c r="TBO41" s="308"/>
      <c r="TBP41" s="308"/>
      <c r="TBQ41" s="308"/>
      <c r="TBR41" s="308"/>
      <c r="TBS41" s="308"/>
      <c r="TBT41" s="308"/>
      <c r="TBU41" s="308"/>
      <c r="TBV41" s="308"/>
      <c r="TBW41" s="308"/>
      <c r="TBX41" s="308"/>
      <c r="TBY41" s="308"/>
      <c r="TBZ41" s="308"/>
      <c r="TCA41" s="308"/>
      <c r="TCB41" s="308"/>
      <c r="TCC41" s="308"/>
      <c r="TCD41" s="308"/>
      <c r="TCE41" s="308"/>
      <c r="TCF41" s="308"/>
      <c r="TCG41" s="308"/>
      <c r="TCH41" s="308"/>
      <c r="TCI41" s="308"/>
      <c r="TCJ41" s="308"/>
      <c r="TCK41" s="308"/>
      <c r="TCL41" s="308"/>
      <c r="TCM41" s="308"/>
      <c r="TCN41" s="308"/>
      <c r="TCO41" s="308"/>
      <c r="TCP41" s="308"/>
      <c r="TCQ41" s="308"/>
      <c r="TCR41" s="308"/>
      <c r="TCS41" s="308"/>
      <c r="TCT41" s="308"/>
      <c r="TCU41" s="308"/>
      <c r="TCV41" s="308"/>
      <c r="TCW41" s="308"/>
      <c r="TCX41" s="308"/>
      <c r="TCY41" s="308"/>
      <c r="TCZ41" s="308"/>
      <c r="TDA41" s="308"/>
      <c r="TDB41" s="308"/>
      <c r="TDC41" s="308"/>
      <c r="TDD41" s="308"/>
      <c r="TDE41" s="308"/>
      <c r="TDF41" s="308"/>
      <c r="TDG41" s="308"/>
      <c r="TDH41" s="308"/>
      <c r="TDI41" s="308"/>
      <c r="TDJ41" s="308"/>
      <c r="TDK41" s="308"/>
      <c r="TDL41" s="308"/>
      <c r="TDM41" s="308"/>
      <c r="TDN41" s="308"/>
      <c r="TDO41" s="308"/>
      <c r="TDP41" s="308"/>
      <c r="TDQ41" s="308"/>
      <c r="TDR41" s="308"/>
      <c r="TDS41" s="308"/>
      <c r="TDT41" s="308"/>
      <c r="TDU41" s="308"/>
      <c r="TDV41" s="308"/>
      <c r="TDW41" s="308"/>
      <c r="TDX41" s="308"/>
      <c r="TDY41" s="308"/>
      <c r="TDZ41" s="308"/>
      <c r="TEA41" s="308"/>
      <c r="TEB41" s="308"/>
      <c r="TEC41" s="308"/>
      <c r="TED41" s="308"/>
      <c r="TEE41" s="308"/>
      <c r="TEF41" s="308"/>
      <c r="TEG41" s="308"/>
      <c r="TEH41" s="308"/>
      <c r="TEI41" s="308"/>
      <c r="TEJ41" s="308"/>
      <c r="TEK41" s="308"/>
      <c r="TEL41" s="308"/>
      <c r="TEM41" s="308"/>
      <c r="TEN41" s="308"/>
      <c r="TEO41" s="308"/>
      <c r="TEP41" s="308"/>
      <c r="TEQ41" s="308"/>
      <c r="TER41" s="308"/>
      <c r="TES41" s="308"/>
      <c r="TET41" s="308"/>
      <c r="TEU41" s="308"/>
      <c r="TEV41" s="308"/>
      <c r="TEW41" s="308"/>
      <c r="TEX41" s="308"/>
      <c r="TEY41" s="308"/>
      <c r="TEZ41" s="308"/>
      <c r="TFA41" s="308"/>
      <c r="TFB41" s="308"/>
      <c r="TFC41" s="308"/>
      <c r="TFD41" s="308"/>
      <c r="TFE41" s="308"/>
      <c r="TFF41" s="308"/>
      <c r="TFG41" s="308"/>
      <c r="TFH41" s="308"/>
      <c r="TFI41" s="308"/>
      <c r="TFJ41" s="308"/>
      <c r="TFK41" s="308"/>
      <c r="TFL41" s="308"/>
      <c r="TFM41" s="308"/>
      <c r="TFN41" s="308"/>
      <c r="TFO41" s="308"/>
      <c r="TFP41" s="308"/>
      <c r="TFQ41" s="308"/>
      <c r="TFR41" s="308"/>
      <c r="TFS41" s="308"/>
      <c r="TFT41" s="308"/>
      <c r="TFU41" s="308"/>
      <c r="TFV41" s="308"/>
      <c r="TFW41" s="308"/>
      <c r="TFX41" s="308"/>
      <c r="TFY41" s="308"/>
      <c r="TFZ41" s="308"/>
      <c r="TGA41" s="308"/>
      <c r="TGB41" s="308"/>
      <c r="TGC41" s="308"/>
      <c r="TGD41" s="308"/>
      <c r="TGE41" s="308"/>
      <c r="TGF41" s="308"/>
      <c r="TGG41" s="308"/>
      <c r="TGH41" s="308"/>
      <c r="TGI41" s="308"/>
      <c r="TGJ41" s="308"/>
      <c r="TGK41" s="308"/>
      <c r="TGL41" s="308"/>
      <c r="TGM41" s="308"/>
      <c r="TGN41" s="308"/>
      <c r="TGO41" s="308"/>
      <c r="TGP41" s="308"/>
      <c r="TGQ41" s="308"/>
      <c r="TGR41" s="308"/>
      <c r="TGS41" s="308"/>
      <c r="TGT41" s="308"/>
      <c r="TGU41" s="308"/>
      <c r="TGV41" s="308"/>
      <c r="TGW41" s="308"/>
      <c r="TGX41" s="308"/>
      <c r="TGY41" s="308"/>
      <c r="TGZ41" s="308"/>
      <c r="THA41" s="308"/>
      <c r="THB41" s="308"/>
      <c r="THC41" s="308"/>
      <c r="THD41" s="308"/>
      <c r="THE41" s="308"/>
      <c r="THF41" s="308"/>
      <c r="THG41" s="308"/>
      <c r="THH41" s="308"/>
      <c r="THI41" s="308"/>
      <c r="THJ41" s="308"/>
      <c r="THK41" s="308"/>
      <c r="THL41" s="308"/>
      <c r="THM41" s="308"/>
      <c r="THN41" s="308"/>
      <c r="THO41" s="308"/>
      <c r="THP41" s="308"/>
      <c r="THQ41" s="308"/>
      <c r="THR41" s="308"/>
      <c r="THS41" s="308"/>
      <c r="THT41" s="308"/>
      <c r="THU41" s="308"/>
      <c r="THV41" s="308"/>
      <c r="THW41" s="308"/>
      <c r="THX41" s="308"/>
      <c r="THY41" s="308"/>
      <c r="THZ41" s="308"/>
      <c r="TIA41" s="308"/>
      <c r="TIB41" s="308"/>
      <c r="TIC41" s="308"/>
      <c r="TID41" s="308"/>
      <c r="TIE41" s="308"/>
      <c r="TIF41" s="308"/>
      <c r="TIG41" s="308"/>
      <c r="TIH41" s="308"/>
      <c r="TII41" s="308"/>
      <c r="TIJ41" s="308"/>
      <c r="TIK41" s="308"/>
      <c r="TIL41" s="308"/>
      <c r="TIM41" s="308"/>
      <c r="TIN41" s="308"/>
      <c r="TIO41" s="308"/>
      <c r="TIP41" s="308"/>
      <c r="TIQ41" s="308"/>
      <c r="TIR41" s="308"/>
      <c r="TIS41" s="308"/>
      <c r="TIT41" s="308"/>
      <c r="TIU41" s="308"/>
      <c r="TIV41" s="308"/>
      <c r="TIW41" s="308"/>
      <c r="TIX41" s="308"/>
      <c r="TIY41" s="308"/>
      <c r="TIZ41" s="308"/>
      <c r="TJA41" s="308"/>
      <c r="TJB41" s="308"/>
      <c r="TJC41" s="308"/>
      <c r="TJD41" s="308"/>
      <c r="TJE41" s="308"/>
      <c r="TJF41" s="308"/>
      <c r="TJG41" s="308"/>
      <c r="TJH41" s="308"/>
      <c r="TJI41" s="308"/>
      <c r="TJJ41" s="308"/>
      <c r="TJK41" s="308"/>
      <c r="TJL41" s="308"/>
      <c r="TJM41" s="308"/>
      <c r="TJN41" s="308"/>
      <c r="TJO41" s="308"/>
      <c r="TJP41" s="308"/>
      <c r="TJQ41" s="308"/>
      <c r="TJR41" s="308"/>
      <c r="TJS41" s="308"/>
      <c r="TJT41" s="308"/>
      <c r="TJU41" s="308"/>
      <c r="TJV41" s="308"/>
      <c r="TJW41" s="308"/>
      <c r="TJX41" s="308"/>
      <c r="TJY41" s="308"/>
      <c r="TJZ41" s="308"/>
      <c r="TKA41" s="308"/>
      <c r="TKB41" s="308"/>
      <c r="TKC41" s="308"/>
      <c r="TKD41" s="308"/>
      <c r="TKE41" s="308"/>
      <c r="TKF41" s="308"/>
      <c r="TKG41" s="308"/>
      <c r="TKH41" s="308"/>
      <c r="TKI41" s="308"/>
      <c r="TKJ41" s="308"/>
      <c r="TKK41" s="308"/>
      <c r="TKL41" s="308"/>
      <c r="TKM41" s="308"/>
      <c r="TKN41" s="308"/>
      <c r="TKO41" s="308"/>
      <c r="TKP41" s="308"/>
      <c r="TKQ41" s="308"/>
      <c r="TKR41" s="308"/>
      <c r="TKS41" s="308"/>
      <c r="TKT41" s="308"/>
      <c r="TKU41" s="308"/>
      <c r="TKV41" s="308"/>
      <c r="TKW41" s="308"/>
      <c r="TKX41" s="308"/>
      <c r="TKY41" s="308"/>
      <c r="TKZ41" s="308"/>
      <c r="TLA41" s="308"/>
      <c r="TLB41" s="308"/>
      <c r="TLC41" s="308"/>
      <c r="TLD41" s="308"/>
      <c r="TLE41" s="308"/>
      <c r="TLF41" s="308"/>
      <c r="TLG41" s="308"/>
      <c r="TLH41" s="308"/>
      <c r="TLI41" s="308"/>
      <c r="TLJ41" s="308"/>
      <c r="TLK41" s="308"/>
      <c r="TLL41" s="308"/>
      <c r="TLM41" s="308"/>
      <c r="TLN41" s="308"/>
      <c r="TLO41" s="308"/>
      <c r="TLP41" s="308"/>
      <c r="TLQ41" s="308"/>
      <c r="TLR41" s="308"/>
      <c r="TLS41" s="308"/>
      <c r="TLT41" s="308"/>
      <c r="TLU41" s="308"/>
      <c r="TLV41" s="308"/>
      <c r="TLW41" s="308"/>
      <c r="TLX41" s="308"/>
      <c r="TLY41" s="308"/>
      <c r="TLZ41" s="308"/>
      <c r="TMA41" s="308"/>
      <c r="TMB41" s="308"/>
      <c r="TMC41" s="308"/>
      <c r="TMD41" s="308"/>
      <c r="TME41" s="308"/>
      <c r="TMF41" s="308"/>
      <c r="TMG41" s="308"/>
      <c r="TMH41" s="308"/>
      <c r="TMI41" s="308"/>
      <c r="TMJ41" s="308"/>
      <c r="TMK41" s="308"/>
      <c r="TML41" s="308"/>
      <c r="TMM41" s="308"/>
      <c r="TMN41" s="308"/>
      <c r="TMO41" s="308"/>
      <c r="TMP41" s="308"/>
      <c r="TMQ41" s="308"/>
      <c r="TMR41" s="308"/>
      <c r="TMS41" s="308"/>
      <c r="TMT41" s="308"/>
      <c r="TMU41" s="308"/>
      <c r="TMV41" s="308"/>
      <c r="TMW41" s="308"/>
      <c r="TMX41" s="308"/>
      <c r="TMY41" s="308"/>
      <c r="TMZ41" s="308"/>
      <c r="TNA41" s="308"/>
      <c r="TNB41" s="308"/>
      <c r="TNC41" s="308"/>
      <c r="TND41" s="308"/>
      <c r="TNE41" s="308"/>
      <c r="TNF41" s="308"/>
      <c r="TNG41" s="308"/>
      <c r="TNH41" s="308"/>
      <c r="TNI41" s="308"/>
      <c r="TNJ41" s="308"/>
      <c r="TNK41" s="308"/>
      <c r="TNL41" s="308"/>
      <c r="TNM41" s="308"/>
      <c r="TNN41" s="308"/>
      <c r="TNO41" s="308"/>
      <c r="TNP41" s="308"/>
      <c r="TNQ41" s="308"/>
      <c r="TNR41" s="308"/>
      <c r="TNS41" s="308"/>
      <c r="TNT41" s="308"/>
      <c r="TNU41" s="308"/>
      <c r="TNV41" s="308"/>
      <c r="TNW41" s="308"/>
      <c r="TNX41" s="308"/>
      <c r="TNY41" s="308"/>
      <c r="TNZ41" s="308"/>
      <c r="TOA41" s="308"/>
      <c r="TOB41" s="308"/>
      <c r="TOC41" s="308"/>
      <c r="TOD41" s="308"/>
      <c r="TOE41" s="308"/>
      <c r="TOF41" s="308"/>
      <c r="TOG41" s="308"/>
      <c r="TOH41" s="308"/>
      <c r="TOI41" s="308"/>
      <c r="TOJ41" s="308"/>
      <c r="TOK41" s="308"/>
      <c r="TOL41" s="308"/>
      <c r="TOM41" s="308"/>
      <c r="TON41" s="308"/>
      <c r="TOO41" s="308"/>
      <c r="TOP41" s="308"/>
      <c r="TOQ41" s="308"/>
      <c r="TOR41" s="308"/>
      <c r="TOS41" s="308"/>
      <c r="TOT41" s="308"/>
      <c r="TOU41" s="308"/>
      <c r="TOV41" s="308"/>
      <c r="TOW41" s="308"/>
      <c r="TOX41" s="308"/>
      <c r="TOY41" s="308"/>
      <c r="TOZ41" s="308"/>
      <c r="TPA41" s="308"/>
      <c r="TPB41" s="308"/>
      <c r="TPC41" s="308"/>
      <c r="TPD41" s="308"/>
      <c r="TPE41" s="308"/>
      <c r="TPF41" s="308"/>
      <c r="TPG41" s="308"/>
      <c r="TPH41" s="308"/>
      <c r="TPI41" s="308"/>
      <c r="TPJ41" s="308"/>
      <c r="TPK41" s="308"/>
      <c r="TPL41" s="308"/>
      <c r="TPM41" s="308"/>
      <c r="TPN41" s="308"/>
      <c r="TPO41" s="308"/>
      <c r="TPP41" s="308"/>
      <c r="TPQ41" s="308"/>
      <c r="TPR41" s="308"/>
      <c r="TPS41" s="308"/>
      <c r="TPT41" s="308"/>
      <c r="TPU41" s="308"/>
      <c r="TPV41" s="308"/>
      <c r="TPW41" s="308"/>
      <c r="TPX41" s="308"/>
      <c r="TPY41" s="308"/>
      <c r="TPZ41" s="308"/>
      <c r="TQA41" s="308"/>
      <c r="TQB41" s="308"/>
      <c r="TQC41" s="308"/>
      <c r="TQD41" s="308"/>
      <c r="TQE41" s="308"/>
      <c r="TQF41" s="308"/>
      <c r="TQG41" s="308"/>
      <c r="TQH41" s="308"/>
      <c r="TQI41" s="308"/>
      <c r="TQJ41" s="308"/>
      <c r="TQK41" s="308"/>
      <c r="TQL41" s="308"/>
      <c r="TQM41" s="308"/>
      <c r="TQN41" s="308"/>
      <c r="TQO41" s="308"/>
      <c r="TQP41" s="308"/>
      <c r="TQQ41" s="308"/>
      <c r="TQR41" s="308"/>
      <c r="TQS41" s="308"/>
      <c r="TQT41" s="308"/>
      <c r="TQU41" s="308"/>
      <c r="TQV41" s="308"/>
      <c r="TQW41" s="308"/>
      <c r="TQX41" s="308"/>
      <c r="TQY41" s="308"/>
      <c r="TQZ41" s="308"/>
      <c r="TRA41" s="308"/>
      <c r="TRB41" s="308"/>
      <c r="TRC41" s="308"/>
      <c r="TRD41" s="308"/>
      <c r="TRE41" s="308"/>
      <c r="TRF41" s="308"/>
      <c r="TRG41" s="308"/>
      <c r="TRH41" s="308"/>
      <c r="TRI41" s="308"/>
      <c r="TRJ41" s="308"/>
      <c r="TRK41" s="308"/>
      <c r="TRL41" s="308"/>
      <c r="TRM41" s="308"/>
      <c r="TRN41" s="308"/>
      <c r="TRO41" s="308"/>
      <c r="TRP41" s="308"/>
      <c r="TRQ41" s="308"/>
      <c r="TRR41" s="308"/>
      <c r="TRS41" s="308"/>
      <c r="TRT41" s="308"/>
      <c r="TRU41" s="308"/>
      <c r="TRV41" s="308"/>
      <c r="TRW41" s="308"/>
      <c r="TRX41" s="308"/>
      <c r="TRY41" s="308"/>
      <c r="TRZ41" s="308"/>
      <c r="TSA41" s="308"/>
      <c r="TSB41" s="308"/>
      <c r="TSC41" s="308"/>
      <c r="TSD41" s="308"/>
      <c r="TSE41" s="308"/>
      <c r="TSF41" s="308"/>
      <c r="TSG41" s="308"/>
      <c r="TSH41" s="308"/>
      <c r="TSI41" s="308"/>
      <c r="TSJ41" s="308"/>
      <c r="TSK41" s="308"/>
      <c r="TSL41" s="308"/>
      <c r="TSM41" s="308"/>
      <c r="TSN41" s="308"/>
      <c r="TSO41" s="308"/>
      <c r="TSP41" s="308"/>
      <c r="TSQ41" s="308"/>
      <c r="TSR41" s="308"/>
      <c r="TSS41" s="308"/>
      <c r="TST41" s="308"/>
      <c r="TSU41" s="308"/>
      <c r="TSV41" s="308"/>
      <c r="TSW41" s="308"/>
      <c r="TSX41" s="308"/>
      <c r="TSY41" s="308"/>
      <c r="TSZ41" s="308"/>
      <c r="TTA41" s="308"/>
      <c r="TTB41" s="308"/>
      <c r="TTC41" s="308"/>
      <c r="TTD41" s="308"/>
      <c r="TTE41" s="308"/>
      <c r="TTF41" s="308"/>
      <c r="TTG41" s="308"/>
      <c r="TTH41" s="308"/>
      <c r="TTI41" s="308"/>
      <c r="TTJ41" s="308"/>
      <c r="TTK41" s="308"/>
      <c r="TTL41" s="308"/>
      <c r="TTM41" s="308"/>
      <c r="TTN41" s="308"/>
      <c r="TTO41" s="308"/>
      <c r="TTP41" s="308"/>
      <c r="TTQ41" s="308"/>
      <c r="TTR41" s="308"/>
      <c r="TTS41" s="308"/>
      <c r="TTT41" s="308"/>
      <c r="TTU41" s="308"/>
      <c r="TTV41" s="308"/>
      <c r="TTW41" s="308"/>
      <c r="TTX41" s="308"/>
      <c r="TTY41" s="308"/>
      <c r="TTZ41" s="308"/>
      <c r="TUA41" s="308"/>
      <c r="TUB41" s="308"/>
      <c r="TUC41" s="308"/>
      <c r="TUD41" s="308"/>
      <c r="TUE41" s="308"/>
      <c r="TUF41" s="308"/>
      <c r="TUG41" s="308"/>
      <c r="TUH41" s="308"/>
      <c r="TUI41" s="308"/>
      <c r="TUJ41" s="308"/>
      <c r="TUK41" s="308"/>
      <c r="TUL41" s="308"/>
      <c r="TUM41" s="308"/>
      <c r="TUN41" s="308"/>
      <c r="TUO41" s="308"/>
      <c r="TUP41" s="308"/>
      <c r="TUQ41" s="308"/>
      <c r="TUR41" s="308"/>
      <c r="TUS41" s="308"/>
      <c r="TUT41" s="308"/>
      <c r="TUU41" s="308"/>
      <c r="TUV41" s="308"/>
      <c r="TUW41" s="308"/>
      <c r="TUX41" s="308"/>
      <c r="TUY41" s="308"/>
      <c r="TUZ41" s="308"/>
      <c r="TVA41" s="308"/>
      <c r="TVB41" s="308"/>
      <c r="TVC41" s="308"/>
      <c r="TVD41" s="308"/>
      <c r="TVE41" s="308"/>
      <c r="TVF41" s="308"/>
      <c r="TVG41" s="308"/>
      <c r="TVH41" s="308"/>
      <c r="TVI41" s="308"/>
      <c r="TVJ41" s="308"/>
      <c r="TVK41" s="308"/>
      <c r="TVL41" s="308"/>
      <c r="TVM41" s="308"/>
      <c r="TVN41" s="308"/>
      <c r="TVO41" s="308"/>
      <c r="TVP41" s="308"/>
      <c r="TVQ41" s="308"/>
      <c r="TVR41" s="308"/>
      <c r="TVS41" s="308"/>
      <c r="TVT41" s="308"/>
      <c r="TVU41" s="308"/>
      <c r="TVV41" s="308"/>
      <c r="TVW41" s="308"/>
      <c r="TVX41" s="308"/>
      <c r="TVY41" s="308"/>
      <c r="TVZ41" s="308"/>
      <c r="TWA41" s="308"/>
      <c r="TWB41" s="308"/>
      <c r="TWC41" s="308"/>
      <c r="TWD41" s="308"/>
      <c r="TWE41" s="308"/>
      <c r="TWF41" s="308"/>
      <c r="TWG41" s="308"/>
      <c r="TWH41" s="308"/>
      <c r="TWI41" s="308"/>
      <c r="TWJ41" s="308"/>
      <c r="TWK41" s="308"/>
      <c r="TWL41" s="308"/>
      <c r="TWM41" s="308"/>
      <c r="TWN41" s="308"/>
      <c r="TWO41" s="308"/>
      <c r="TWP41" s="308"/>
      <c r="TWQ41" s="308"/>
      <c r="TWR41" s="308"/>
      <c r="TWS41" s="308"/>
      <c r="TWT41" s="308"/>
      <c r="TWU41" s="308"/>
      <c r="TWV41" s="308"/>
      <c r="TWW41" s="308"/>
      <c r="TWX41" s="308"/>
      <c r="TWY41" s="308"/>
      <c r="TWZ41" s="308"/>
      <c r="TXA41" s="308"/>
      <c r="TXB41" s="308"/>
      <c r="TXC41" s="308"/>
      <c r="TXD41" s="308"/>
      <c r="TXE41" s="308"/>
      <c r="TXF41" s="308"/>
      <c r="TXG41" s="308"/>
      <c r="TXH41" s="308"/>
      <c r="TXI41" s="308"/>
      <c r="TXJ41" s="308"/>
      <c r="TXK41" s="308"/>
      <c r="TXL41" s="308"/>
      <c r="TXM41" s="308"/>
      <c r="TXN41" s="308"/>
      <c r="TXO41" s="308"/>
      <c r="TXP41" s="308"/>
      <c r="TXQ41" s="308"/>
      <c r="TXR41" s="308"/>
      <c r="TXS41" s="308"/>
      <c r="TXT41" s="308"/>
      <c r="TXU41" s="308"/>
      <c r="TXV41" s="308"/>
      <c r="TXW41" s="308"/>
      <c r="TXX41" s="308"/>
      <c r="TXY41" s="308"/>
      <c r="TXZ41" s="308"/>
      <c r="TYA41" s="308"/>
      <c r="TYB41" s="308"/>
      <c r="TYC41" s="308"/>
      <c r="TYD41" s="308"/>
      <c r="TYE41" s="308"/>
      <c r="TYF41" s="308"/>
      <c r="TYG41" s="308"/>
      <c r="TYH41" s="308"/>
      <c r="TYI41" s="308"/>
      <c r="TYJ41" s="308"/>
      <c r="TYK41" s="308"/>
      <c r="TYL41" s="308"/>
      <c r="TYM41" s="308"/>
      <c r="TYN41" s="308"/>
      <c r="TYO41" s="308"/>
      <c r="TYP41" s="308"/>
      <c r="TYQ41" s="308"/>
      <c r="TYR41" s="308"/>
      <c r="TYS41" s="308"/>
      <c r="TYT41" s="308"/>
      <c r="TYU41" s="308"/>
      <c r="TYV41" s="308"/>
      <c r="TYW41" s="308"/>
      <c r="TYX41" s="308"/>
      <c r="TYY41" s="308"/>
      <c r="TYZ41" s="308"/>
      <c r="TZA41" s="308"/>
      <c r="TZB41" s="308"/>
      <c r="TZC41" s="308"/>
      <c r="TZD41" s="308"/>
      <c r="TZE41" s="308"/>
      <c r="TZF41" s="308"/>
      <c r="TZG41" s="308"/>
      <c r="TZH41" s="308"/>
      <c r="TZI41" s="308"/>
      <c r="TZJ41" s="308"/>
      <c r="TZK41" s="308"/>
      <c r="TZL41" s="308"/>
      <c r="TZM41" s="308"/>
      <c r="TZN41" s="308"/>
      <c r="TZO41" s="308"/>
      <c r="TZP41" s="308"/>
      <c r="TZQ41" s="308"/>
      <c r="TZR41" s="308"/>
      <c r="TZS41" s="308"/>
      <c r="TZT41" s="308"/>
      <c r="TZU41" s="308"/>
      <c r="TZV41" s="308"/>
      <c r="TZW41" s="308"/>
      <c r="TZX41" s="308"/>
      <c r="TZY41" s="308"/>
      <c r="TZZ41" s="308"/>
      <c r="UAA41" s="308"/>
      <c r="UAB41" s="308"/>
      <c r="UAC41" s="308"/>
      <c r="UAD41" s="308"/>
      <c r="UAE41" s="308"/>
      <c r="UAF41" s="308"/>
      <c r="UAG41" s="308"/>
      <c r="UAH41" s="308"/>
      <c r="UAI41" s="308"/>
      <c r="UAJ41" s="308"/>
      <c r="UAK41" s="308"/>
      <c r="UAL41" s="308"/>
      <c r="UAM41" s="308"/>
      <c r="UAN41" s="308"/>
      <c r="UAO41" s="308"/>
      <c r="UAP41" s="308"/>
      <c r="UAQ41" s="308"/>
      <c r="UAR41" s="308"/>
      <c r="UAS41" s="308"/>
      <c r="UAT41" s="308"/>
      <c r="UAU41" s="308"/>
      <c r="UAV41" s="308"/>
      <c r="UAW41" s="308"/>
      <c r="UAX41" s="308"/>
      <c r="UAY41" s="308"/>
      <c r="UAZ41" s="308"/>
      <c r="UBA41" s="308"/>
      <c r="UBB41" s="308"/>
      <c r="UBC41" s="308"/>
      <c r="UBD41" s="308"/>
      <c r="UBE41" s="308"/>
      <c r="UBF41" s="308"/>
      <c r="UBG41" s="308"/>
      <c r="UBH41" s="308"/>
      <c r="UBI41" s="308"/>
      <c r="UBJ41" s="308"/>
      <c r="UBK41" s="308"/>
      <c r="UBL41" s="308"/>
      <c r="UBM41" s="308"/>
      <c r="UBN41" s="308"/>
      <c r="UBO41" s="308"/>
      <c r="UBP41" s="308"/>
      <c r="UBQ41" s="308"/>
      <c r="UBR41" s="308"/>
      <c r="UBS41" s="308"/>
      <c r="UBT41" s="308"/>
      <c r="UBU41" s="308"/>
      <c r="UBV41" s="308"/>
      <c r="UBW41" s="308"/>
      <c r="UBX41" s="308"/>
      <c r="UBY41" s="308"/>
      <c r="UBZ41" s="308"/>
      <c r="UCA41" s="308"/>
      <c r="UCB41" s="308"/>
      <c r="UCC41" s="308"/>
      <c r="UCD41" s="308"/>
      <c r="UCE41" s="308"/>
      <c r="UCF41" s="308"/>
      <c r="UCG41" s="308"/>
      <c r="UCH41" s="308"/>
      <c r="UCI41" s="308"/>
      <c r="UCJ41" s="308"/>
      <c r="UCK41" s="308"/>
      <c r="UCL41" s="308"/>
      <c r="UCM41" s="308"/>
      <c r="UCN41" s="308"/>
      <c r="UCO41" s="308"/>
      <c r="UCP41" s="308"/>
      <c r="UCQ41" s="308"/>
      <c r="UCR41" s="308"/>
      <c r="UCS41" s="308"/>
      <c r="UCT41" s="308"/>
      <c r="UCU41" s="308"/>
      <c r="UCV41" s="308"/>
      <c r="UCW41" s="308"/>
      <c r="UCX41" s="308"/>
      <c r="UCY41" s="308"/>
      <c r="UCZ41" s="308"/>
      <c r="UDA41" s="308"/>
      <c r="UDB41" s="308"/>
      <c r="UDC41" s="308"/>
      <c r="UDD41" s="308"/>
      <c r="UDE41" s="308"/>
      <c r="UDF41" s="308"/>
      <c r="UDG41" s="308"/>
      <c r="UDH41" s="308"/>
      <c r="UDI41" s="308"/>
      <c r="UDJ41" s="308"/>
      <c r="UDK41" s="308"/>
      <c r="UDL41" s="308"/>
      <c r="UDM41" s="308"/>
      <c r="UDN41" s="308"/>
      <c r="UDO41" s="308"/>
      <c r="UDP41" s="308"/>
      <c r="UDQ41" s="308"/>
      <c r="UDR41" s="308"/>
      <c r="UDS41" s="308"/>
      <c r="UDT41" s="308"/>
      <c r="UDU41" s="308"/>
      <c r="UDV41" s="308"/>
      <c r="UDW41" s="308"/>
      <c r="UDX41" s="308"/>
      <c r="UDY41" s="308"/>
      <c r="UDZ41" s="308"/>
      <c r="UEA41" s="308"/>
      <c r="UEB41" s="308"/>
      <c r="UEC41" s="308"/>
      <c r="UED41" s="308"/>
      <c r="UEE41" s="308"/>
      <c r="UEF41" s="308"/>
      <c r="UEG41" s="308"/>
      <c r="UEH41" s="308"/>
      <c r="UEI41" s="308"/>
      <c r="UEJ41" s="308"/>
      <c r="UEK41" s="308"/>
      <c r="UEL41" s="308"/>
      <c r="UEM41" s="308"/>
      <c r="UEN41" s="308"/>
      <c r="UEO41" s="308"/>
      <c r="UEP41" s="308"/>
      <c r="UEQ41" s="308"/>
      <c r="UER41" s="308"/>
      <c r="UES41" s="308"/>
      <c r="UET41" s="308"/>
      <c r="UEU41" s="308"/>
      <c r="UEV41" s="308"/>
      <c r="UEW41" s="308"/>
      <c r="UEX41" s="308"/>
      <c r="UEY41" s="308"/>
      <c r="UEZ41" s="308"/>
      <c r="UFA41" s="308"/>
      <c r="UFB41" s="308"/>
      <c r="UFC41" s="308"/>
      <c r="UFD41" s="308"/>
      <c r="UFE41" s="308"/>
      <c r="UFF41" s="308"/>
      <c r="UFG41" s="308"/>
      <c r="UFH41" s="308"/>
      <c r="UFI41" s="308"/>
      <c r="UFJ41" s="308"/>
      <c r="UFK41" s="308"/>
      <c r="UFL41" s="308"/>
      <c r="UFM41" s="308"/>
      <c r="UFN41" s="308"/>
      <c r="UFO41" s="308"/>
      <c r="UFP41" s="308"/>
      <c r="UFQ41" s="308"/>
      <c r="UFR41" s="308"/>
      <c r="UFS41" s="308"/>
      <c r="UFT41" s="308"/>
      <c r="UFU41" s="308"/>
      <c r="UFV41" s="308"/>
      <c r="UFW41" s="308"/>
      <c r="UFX41" s="308"/>
      <c r="UFY41" s="308"/>
      <c r="UFZ41" s="308"/>
      <c r="UGA41" s="308"/>
      <c r="UGB41" s="308"/>
      <c r="UGC41" s="308"/>
      <c r="UGD41" s="308"/>
      <c r="UGE41" s="308"/>
      <c r="UGF41" s="308"/>
      <c r="UGG41" s="308"/>
      <c r="UGH41" s="308"/>
      <c r="UGI41" s="308"/>
      <c r="UGJ41" s="308"/>
      <c r="UGK41" s="308"/>
      <c r="UGL41" s="308"/>
      <c r="UGM41" s="308"/>
      <c r="UGN41" s="308"/>
      <c r="UGO41" s="308"/>
      <c r="UGP41" s="308"/>
      <c r="UGQ41" s="308"/>
      <c r="UGR41" s="308"/>
      <c r="UGS41" s="308"/>
      <c r="UGT41" s="308"/>
      <c r="UGU41" s="308"/>
      <c r="UGV41" s="308"/>
      <c r="UGW41" s="308"/>
      <c r="UGX41" s="308"/>
      <c r="UGY41" s="308"/>
      <c r="UGZ41" s="308"/>
      <c r="UHA41" s="308"/>
      <c r="UHB41" s="308"/>
      <c r="UHC41" s="308"/>
      <c r="UHD41" s="308"/>
      <c r="UHE41" s="308"/>
      <c r="UHF41" s="308"/>
      <c r="UHG41" s="308"/>
      <c r="UHH41" s="308"/>
      <c r="UHI41" s="308"/>
      <c r="UHJ41" s="308"/>
      <c r="UHK41" s="308"/>
      <c r="UHL41" s="308"/>
      <c r="UHM41" s="308"/>
      <c r="UHN41" s="308"/>
      <c r="UHO41" s="308"/>
      <c r="UHP41" s="308"/>
      <c r="UHQ41" s="308"/>
      <c r="UHR41" s="308"/>
      <c r="UHS41" s="308"/>
      <c r="UHT41" s="308"/>
      <c r="UHU41" s="308"/>
      <c r="UHV41" s="308"/>
      <c r="UHW41" s="308"/>
      <c r="UHX41" s="308"/>
      <c r="UHY41" s="308"/>
      <c r="UHZ41" s="308"/>
      <c r="UIA41" s="308"/>
      <c r="UIB41" s="308"/>
      <c r="UIC41" s="308"/>
      <c r="UID41" s="308"/>
      <c r="UIE41" s="308"/>
      <c r="UIF41" s="308"/>
      <c r="UIG41" s="308"/>
      <c r="UIH41" s="308"/>
      <c r="UII41" s="308"/>
      <c r="UIJ41" s="308"/>
      <c r="UIK41" s="308"/>
      <c r="UIL41" s="308"/>
      <c r="UIM41" s="308"/>
      <c r="UIN41" s="308"/>
      <c r="UIO41" s="308"/>
      <c r="UIP41" s="308"/>
      <c r="UIQ41" s="308"/>
      <c r="UIR41" s="308"/>
      <c r="UIS41" s="308"/>
      <c r="UIT41" s="308"/>
      <c r="UIU41" s="308"/>
      <c r="UIV41" s="308"/>
      <c r="UIW41" s="308"/>
      <c r="UIX41" s="308"/>
      <c r="UIY41" s="308"/>
      <c r="UIZ41" s="308"/>
      <c r="UJA41" s="308"/>
      <c r="UJB41" s="308"/>
      <c r="UJC41" s="308"/>
      <c r="UJD41" s="308"/>
      <c r="UJE41" s="308"/>
      <c r="UJF41" s="308"/>
      <c r="UJG41" s="308"/>
      <c r="UJH41" s="308"/>
      <c r="UJI41" s="308"/>
      <c r="UJJ41" s="308"/>
      <c r="UJK41" s="308"/>
      <c r="UJL41" s="308"/>
      <c r="UJM41" s="308"/>
      <c r="UJN41" s="308"/>
      <c r="UJO41" s="308"/>
      <c r="UJP41" s="308"/>
      <c r="UJQ41" s="308"/>
      <c r="UJR41" s="308"/>
      <c r="UJS41" s="308"/>
      <c r="UJT41" s="308"/>
      <c r="UJU41" s="308"/>
      <c r="UJV41" s="308"/>
      <c r="UJW41" s="308"/>
      <c r="UJX41" s="308"/>
      <c r="UJY41" s="308"/>
      <c r="UJZ41" s="308"/>
      <c r="UKA41" s="308"/>
      <c r="UKB41" s="308"/>
      <c r="UKC41" s="308"/>
      <c r="UKD41" s="308"/>
      <c r="UKE41" s="308"/>
      <c r="UKF41" s="308"/>
      <c r="UKG41" s="308"/>
      <c r="UKH41" s="308"/>
      <c r="UKI41" s="308"/>
      <c r="UKJ41" s="308"/>
      <c r="UKK41" s="308"/>
      <c r="UKL41" s="308"/>
      <c r="UKM41" s="308"/>
      <c r="UKN41" s="308"/>
      <c r="UKO41" s="308"/>
      <c r="UKP41" s="308"/>
      <c r="UKQ41" s="308"/>
      <c r="UKR41" s="308"/>
      <c r="UKS41" s="308"/>
      <c r="UKT41" s="308"/>
      <c r="UKU41" s="308"/>
      <c r="UKV41" s="308"/>
      <c r="UKW41" s="308"/>
      <c r="UKX41" s="308"/>
      <c r="UKY41" s="308"/>
      <c r="UKZ41" s="308"/>
      <c r="ULA41" s="308"/>
      <c r="ULB41" s="308"/>
      <c r="ULC41" s="308"/>
      <c r="ULD41" s="308"/>
      <c r="ULE41" s="308"/>
      <c r="ULF41" s="308"/>
      <c r="ULG41" s="308"/>
      <c r="ULH41" s="308"/>
      <c r="ULI41" s="308"/>
      <c r="ULJ41" s="308"/>
      <c r="ULK41" s="308"/>
      <c r="ULL41" s="308"/>
      <c r="ULM41" s="308"/>
      <c r="ULN41" s="308"/>
      <c r="ULO41" s="308"/>
      <c r="ULP41" s="308"/>
      <c r="ULQ41" s="308"/>
      <c r="ULR41" s="308"/>
      <c r="ULS41" s="308"/>
      <c r="ULT41" s="308"/>
      <c r="ULU41" s="308"/>
      <c r="ULV41" s="308"/>
      <c r="ULW41" s="308"/>
      <c r="ULX41" s="308"/>
      <c r="ULY41" s="308"/>
      <c r="ULZ41" s="308"/>
      <c r="UMA41" s="308"/>
      <c r="UMB41" s="308"/>
      <c r="UMC41" s="308"/>
      <c r="UMD41" s="308"/>
      <c r="UME41" s="308"/>
      <c r="UMF41" s="308"/>
      <c r="UMG41" s="308"/>
      <c r="UMH41" s="308"/>
      <c r="UMI41" s="308"/>
      <c r="UMJ41" s="308"/>
      <c r="UMK41" s="308"/>
      <c r="UML41" s="308"/>
      <c r="UMM41" s="308"/>
      <c r="UMN41" s="308"/>
      <c r="UMO41" s="308"/>
      <c r="UMP41" s="308"/>
      <c r="UMQ41" s="308"/>
      <c r="UMR41" s="308"/>
      <c r="UMS41" s="308"/>
      <c r="UMT41" s="308"/>
      <c r="UMU41" s="308"/>
      <c r="UMV41" s="308"/>
      <c r="UMW41" s="308"/>
      <c r="UMX41" s="308"/>
      <c r="UMY41" s="308"/>
      <c r="UMZ41" s="308"/>
      <c r="UNA41" s="308"/>
      <c r="UNB41" s="308"/>
      <c r="UNC41" s="308"/>
      <c r="UND41" s="308"/>
      <c r="UNE41" s="308"/>
      <c r="UNF41" s="308"/>
      <c r="UNG41" s="308"/>
      <c r="UNH41" s="308"/>
      <c r="UNI41" s="308"/>
      <c r="UNJ41" s="308"/>
      <c r="UNK41" s="308"/>
      <c r="UNL41" s="308"/>
      <c r="UNM41" s="308"/>
      <c r="UNN41" s="308"/>
      <c r="UNO41" s="308"/>
      <c r="UNP41" s="308"/>
      <c r="UNQ41" s="308"/>
      <c r="UNR41" s="308"/>
      <c r="UNS41" s="308"/>
      <c r="UNT41" s="308"/>
      <c r="UNU41" s="308"/>
      <c r="UNV41" s="308"/>
      <c r="UNW41" s="308"/>
      <c r="UNX41" s="308"/>
      <c r="UNY41" s="308"/>
      <c r="UNZ41" s="308"/>
      <c r="UOA41" s="308"/>
      <c r="UOB41" s="308"/>
      <c r="UOC41" s="308"/>
      <c r="UOD41" s="308"/>
      <c r="UOE41" s="308"/>
      <c r="UOF41" s="308"/>
      <c r="UOG41" s="308"/>
      <c r="UOH41" s="308"/>
      <c r="UOI41" s="308"/>
      <c r="UOJ41" s="308"/>
      <c r="UOK41" s="308"/>
      <c r="UOL41" s="308"/>
      <c r="UOM41" s="308"/>
      <c r="UON41" s="308"/>
      <c r="UOO41" s="308"/>
      <c r="UOP41" s="308"/>
      <c r="UOQ41" s="308"/>
      <c r="UOR41" s="308"/>
      <c r="UOS41" s="308"/>
      <c r="UOT41" s="308"/>
      <c r="UOU41" s="308"/>
      <c r="UOV41" s="308"/>
      <c r="UOW41" s="308"/>
      <c r="UOX41" s="308"/>
      <c r="UOY41" s="308"/>
      <c r="UOZ41" s="308"/>
      <c r="UPA41" s="308"/>
      <c r="UPB41" s="308"/>
      <c r="UPC41" s="308"/>
      <c r="UPD41" s="308"/>
      <c r="UPE41" s="308"/>
      <c r="UPF41" s="308"/>
      <c r="UPG41" s="308"/>
      <c r="UPH41" s="308"/>
      <c r="UPI41" s="308"/>
      <c r="UPJ41" s="308"/>
      <c r="UPK41" s="308"/>
      <c r="UPL41" s="308"/>
      <c r="UPM41" s="308"/>
      <c r="UPN41" s="308"/>
      <c r="UPO41" s="308"/>
      <c r="UPP41" s="308"/>
      <c r="UPQ41" s="308"/>
      <c r="UPR41" s="308"/>
      <c r="UPS41" s="308"/>
      <c r="UPT41" s="308"/>
      <c r="UPU41" s="308"/>
      <c r="UPV41" s="308"/>
      <c r="UPW41" s="308"/>
      <c r="UPX41" s="308"/>
      <c r="UPY41" s="308"/>
      <c r="UPZ41" s="308"/>
      <c r="UQA41" s="308"/>
      <c r="UQB41" s="308"/>
      <c r="UQC41" s="308"/>
      <c r="UQD41" s="308"/>
      <c r="UQE41" s="308"/>
      <c r="UQF41" s="308"/>
      <c r="UQG41" s="308"/>
      <c r="UQH41" s="308"/>
      <c r="UQI41" s="308"/>
      <c r="UQJ41" s="308"/>
      <c r="UQK41" s="308"/>
      <c r="UQL41" s="308"/>
      <c r="UQM41" s="308"/>
      <c r="UQN41" s="308"/>
      <c r="UQO41" s="308"/>
      <c r="UQP41" s="308"/>
      <c r="UQQ41" s="308"/>
      <c r="UQR41" s="308"/>
      <c r="UQS41" s="308"/>
      <c r="UQT41" s="308"/>
      <c r="UQU41" s="308"/>
      <c r="UQV41" s="308"/>
      <c r="UQW41" s="308"/>
      <c r="UQX41" s="308"/>
      <c r="UQY41" s="308"/>
      <c r="UQZ41" s="308"/>
      <c r="URA41" s="308"/>
      <c r="URB41" s="308"/>
      <c r="URC41" s="308"/>
      <c r="URD41" s="308"/>
      <c r="URE41" s="308"/>
      <c r="URF41" s="308"/>
      <c r="URG41" s="308"/>
      <c r="URH41" s="308"/>
      <c r="URI41" s="308"/>
      <c r="URJ41" s="308"/>
      <c r="URK41" s="308"/>
      <c r="URL41" s="308"/>
      <c r="URM41" s="308"/>
      <c r="URN41" s="308"/>
      <c r="URO41" s="308"/>
      <c r="URP41" s="308"/>
      <c r="URQ41" s="308"/>
      <c r="URR41" s="308"/>
      <c r="URS41" s="308"/>
      <c r="URT41" s="308"/>
      <c r="URU41" s="308"/>
      <c r="URV41" s="308"/>
      <c r="URW41" s="308"/>
      <c r="URX41" s="308"/>
      <c r="URY41" s="308"/>
      <c r="URZ41" s="308"/>
      <c r="USA41" s="308"/>
      <c r="USB41" s="308"/>
      <c r="USC41" s="308"/>
      <c r="USD41" s="308"/>
      <c r="USE41" s="308"/>
      <c r="USF41" s="308"/>
      <c r="USG41" s="308"/>
      <c r="USH41" s="308"/>
      <c r="USI41" s="308"/>
      <c r="USJ41" s="308"/>
      <c r="USK41" s="308"/>
      <c r="USL41" s="308"/>
      <c r="USM41" s="308"/>
      <c r="USN41" s="308"/>
      <c r="USO41" s="308"/>
      <c r="USP41" s="308"/>
      <c r="USQ41" s="308"/>
      <c r="USR41" s="308"/>
      <c r="USS41" s="308"/>
      <c r="UST41" s="308"/>
      <c r="USU41" s="308"/>
      <c r="USV41" s="308"/>
      <c r="USW41" s="308"/>
      <c r="USX41" s="308"/>
      <c r="USY41" s="308"/>
      <c r="USZ41" s="308"/>
      <c r="UTA41" s="308"/>
      <c r="UTB41" s="308"/>
      <c r="UTC41" s="308"/>
      <c r="UTD41" s="308"/>
      <c r="UTE41" s="308"/>
      <c r="UTF41" s="308"/>
      <c r="UTG41" s="308"/>
      <c r="UTH41" s="308"/>
      <c r="UTI41" s="308"/>
      <c r="UTJ41" s="308"/>
      <c r="UTK41" s="308"/>
      <c r="UTL41" s="308"/>
      <c r="UTM41" s="308"/>
      <c r="UTN41" s="308"/>
      <c r="UTO41" s="308"/>
      <c r="UTP41" s="308"/>
      <c r="UTQ41" s="308"/>
      <c r="UTR41" s="308"/>
      <c r="UTS41" s="308"/>
      <c r="UTT41" s="308"/>
      <c r="UTU41" s="308"/>
      <c r="UTV41" s="308"/>
      <c r="UTW41" s="308"/>
      <c r="UTX41" s="308"/>
      <c r="UTY41" s="308"/>
      <c r="UTZ41" s="308"/>
      <c r="UUA41" s="308"/>
      <c r="UUB41" s="308"/>
      <c r="UUC41" s="308"/>
      <c r="UUD41" s="308"/>
      <c r="UUE41" s="308"/>
      <c r="UUF41" s="308"/>
      <c r="UUG41" s="308"/>
      <c r="UUH41" s="308"/>
      <c r="UUI41" s="308"/>
      <c r="UUJ41" s="308"/>
      <c r="UUK41" s="308"/>
      <c r="UUL41" s="308"/>
      <c r="UUM41" s="308"/>
      <c r="UUN41" s="308"/>
      <c r="UUO41" s="308"/>
      <c r="UUP41" s="308"/>
      <c r="UUQ41" s="308"/>
      <c r="UUR41" s="308"/>
      <c r="UUS41" s="308"/>
      <c r="UUT41" s="308"/>
      <c r="UUU41" s="308"/>
      <c r="UUV41" s="308"/>
      <c r="UUW41" s="308"/>
      <c r="UUX41" s="308"/>
      <c r="UUY41" s="308"/>
      <c r="UUZ41" s="308"/>
      <c r="UVA41" s="308"/>
      <c r="UVB41" s="308"/>
      <c r="UVC41" s="308"/>
      <c r="UVD41" s="308"/>
      <c r="UVE41" s="308"/>
      <c r="UVF41" s="308"/>
      <c r="UVG41" s="308"/>
      <c r="UVH41" s="308"/>
      <c r="UVI41" s="308"/>
      <c r="UVJ41" s="308"/>
      <c r="UVK41" s="308"/>
      <c r="UVL41" s="308"/>
      <c r="UVM41" s="308"/>
      <c r="UVN41" s="308"/>
      <c r="UVO41" s="308"/>
      <c r="UVP41" s="308"/>
      <c r="UVQ41" s="308"/>
      <c r="UVR41" s="308"/>
      <c r="UVS41" s="308"/>
      <c r="UVT41" s="308"/>
      <c r="UVU41" s="308"/>
      <c r="UVV41" s="308"/>
      <c r="UVW41" s="308"/>
      <c r="UVX41" s="308"/>
      <c r="UVY41" s="308"/>
      <c r="UVZ41" s="308"/>
      <c r="UWA41" s="308"/>
      <c r="UWB41" s="308"/>
      <c r="UWC41" s="308"/>
      <c r="UWD41" s="308"/>
      <c r="UWE41" s="308"/>
      <c r="UWF41" s="308"/>
      <c r="UWG41" s="308"/>
      <c r="UWH41" s="308"/>
      <c r="UWI41" s="308"/>
      <c r="UWJ41" s="308"/>
      <c r="UWK41" s="308"/>
      <c r="UWL41" s="308"/>
      <c r="UWM41" s="308"/>
      <c r="UWN41" s="308"/>
      <c r="UWO41" s="308"/>
      <c r="UWP41" s="308"/>
      <c r="UWQ41" s="308"/>
      <c r="UWR41" s="308"/>
      <c r="UWS41" s="308"/>
      <c r="UWT41" s="308"/>
      <c r="UWU41" s="308"/>
      <c r="UWV41" s="308"/>
      <c r="UWW41" s="308"/>
      <c r="UWX41" s="308"/>
      <c r="UWY41" s="308"/>
      <c r="UWZ41" s="308"/>
      <c r="UXA41" s="308"/>
      <c r="UXB41" s="308"/>
      <c r="UXC41" s="308"/>
      <c r="UXD41" s="308"/>
      <c r="UXE41" s="308"/>
      <c r="UXF41" s="308"/>
      <c r="UXG41" s="308"/>
      <c r="UXH41" s="308"/>
      <c r="UXI41" s="308"/>
      <c r="UXJ41" s="308"/>
      <c r="UXK41" s="308"/>
      <c r="UXL41" s="308"/>
      <c r="UXM41" s="308"/>
      <c r="UXN41" s="308"/>
      <c r="UXO41" s="308"/>
      <c r="UXP41" s="308"/>
      <c r="UXQ41" s="308"/>
      <c r="UXR41" s="308"/>
      <c r="UXS41" s="308"/>
      <c r="UXT41" s="308"/>
      <c r="UXU41" s="308"/>
      <c r="UXV41" s="308"/>
      <c r="UXW41" s="308"/>
      <c r="UXX41" s="308"/>
      <c r="UXY41" s="308"/>
      <c r="UXZ41" s="308"/>
      <c r="UYA41" s="308"/>
      <c r="UYB41" s="308"/>
      <c r="UYC41" s="308"/>
      <c r="UYD41" s="308"/>
      <c r="UYE41" s="308"/>
      <c r="UYF41" s="308"/>
      <c r="UYG41" s="308"/>
      <c r="UYH41" s="308"/>
      <c r="UYI41" s="308"/>
      <c r="UYJ41" s="308"/>
      <c r="UYK41" s="308"/>
      <c r="UYL41" s="308"/>
      <c r="UYM41" s="308"/>
      <c r="UYN41" s="308"/>
      <c r="UYO41" s="308"/>
      <c r="UYP41" s="308"/>
      <c r="UYQ41" s="308"/>
      <c r="UYR41" s="308"/>
      <c r="UYS41" s="308"/>
      <c r="UYT41" s="308"/>
      <c r="UYU41" s="308"/>
      <c r="UYV41" s="308"/>
      <c r="UYW41" s="308"/>
      <c r="UYX41" s="308"/>
      <c r="UYY41" s="308"/>
      <c r="UYZ41" s="308"/>
      <c r="UZA41" s="308"/>
      <c r="UZB41" s="308"/>
      <c r="UZC41" s="308"/>
      <c r="UZD41" s="308"/>
      <c r="UZE41" s="308"/>
      <c r="UZF41" s="308"/>
      <c r="UZG41" s="308"/>
      <c r="UZH41" s="308"/>
      <c r="UZI41" s="308"/>
      <c r="UZJ41" s="308"/>
      <c r="UZK41" s="308"/>
      <c r="UZL41" s="308"/>
      <c r="UZM41" s="308"/>
      <c r="UZN41" s="308"/>
      <c r="UZO41" s="308"/>
      <c r="UZP41" s="308"/>
      <c r="UZQ41" s="308"/>
      <c r="UZR41" s="308"/>
      <c r="UZS41" s="308"/>
      <c r="UZT41" s="308"/>
      <c r="UZU41" s="308"/>
      <c r="UZV41" s="308"/>
      <c r="UZW41" s="308"/>
      <c r="UZX41" s="308"/>
      <c r="UZY41" s="308"/>
      <c r="UZZ41" s="308"/>
      <c r="VAA41" s="308"/>
      <c r="VAB41" s="308"/>
      <c r="VAC41" s="308"/>
      <c r="VAD41" s="308"/>
      <c r="VAE41" s="308"/>
      <c r="VAF41" s="308"/>
      <c r="VAG41" s="308"/>
      <c r="VAH41" s="308"/>
      <c r="VAI41" s="308"/>
      <c r="VAJ41" s="308"/>
      <c r="VAK41" s="308"/>
      <c r="VAL41" s="308"/>
      <c r="VAM41" s="308"/>
      <c r="VAN41" s="308"/>
      <c r="VAO41" s="308"/>
      <c r="VAP41" s="308"/>
      <c r="VAQ41" s="308"/>
      <c r="VAR41" s="308"/>
      <c r="VAS41" s="308"/>
      <c r="VAT41" s="308"/>
      <c r="VAU41" s="308"/>
      <c r="VAV41" s="308"/>
      <c r="VAW41" s="308"/>
      <c r="VAX41" s="308"/>
      <c r="VAY41" s="308"/>
      <c r="VAZ41" s="308"/>
      <c r="VBA41" s="308"/>
      <c r="VBB41" s="308"/>
      <c r="VBC41" s="308"/>
      <c r="VBD41" s="308"/>
      <c r="VBE41" s="308"/>
      <c r="VBF41" s="308"/>
      <c r="VBG41" s="308"/>
      <c r="VBH41" s="308"/>
      <c r="VBI41" s="308"/>
      <c r="VBJ41" s="308"/>
      <c r="VBK41" s="308"/>
      <c r="VBL41" s="308"/>
      <c r="VBM41" s="308"/>
      <c r="VBN41" s="308"/>
      <c r="VBO41" s="308"/>
      <c r="VBP41" s="308"/>
      <c r="VBQ41" s="308"/>
      <c r="VBR41" s="308"/>
      <c r="VBS41" s="308"/>
      <c r="VBT41" s="308"/>
      <c r="VBU41" s="308"/>
      <c r="VBV41" s="308"/>
      <c r="VBW41" s="308"/>
      <c r="VBX41" s="308"/>
      <c r="VBY41" s="308"/>
      <c r="VBZ41" s="308"/>
      <c r="VCA41" s="308"/>
      <c r="VCB41" s="308"/>
      <c r="VCC41" s="308"/>
      <c r="VCD41" s="308"/>
      <c r="VCE41" s="308"/>
      <c r="VCF41" s="308"/>
      <c r="VCG41" s="308"/>
      <c r="VCH41" s="308"/>
      <c r="VCI41" s="308"/>
      <c r="VCJ41" s="308"/>
      <c r="VCK41" s="308"/>
      <c r="VCL41" s="308"/>
      <c r="VCM41" s="308"/>
      <c r="VCN41" s="308"/>
      <c r="VCO41" s="308"/>
      <c r="VCP41" s="308"/>
      <c r="VCQ41" s="308"/>
      <c r="VCR41" s="308"/>
      <c r="VCS41" s="308"/>
      <c r="VCT41" s="308"/>
      <c r="VCU41" s="308"/>
      <c r="VCV41" s="308"/>
      <c r="VCW41" s="308"/>
      <c r="VCX41" s="308"/>
      <c r="VCY41" s="308"/>
      <c r="VCZ41" s="308"/>
      <c r="VDA41" s="308"/>
      <c r="VDB41" s="308"/>
      <c r="VDC41" s="308"/>
      <c r="VDD41" s="308"/>
      <c r="VDE41" s="308"/>
      <c r="VDF41" s="308"/>
      <c r="VDG41" s="308"/>
      <c r="VDH41" s="308"/>
      <c r="VDI41" s="308"/>
      <c r="VDJ41" s="308"/>
      <c r="VDK41" s="308"/>
      <c r="VDL41" s="308"/>
      <c r="VDM41" s="308"/>
      <c r="VDN41" s="308"/>
      <c r="VDO41" s="308"/>
      <c r="VDP41" s="308"/>
      <c r="VDQ41" s="308"/>
      <c r="VDR41" s="308"/>
      <c r="VDS41" s="308"/>
      <c r="VDT41" s="308"/>
      <c r="VDU41" s="308"/>
      <c r="VDV41" s="308"/>
      <c r="VDW41" s="308"/>
      <c r="VDX41" s="308"/>
      <c r="VDY41" s="308"/>
      <c r="VDZ41" s="308"/>
      <c r="VEA41" s="308"/>
      <c r="VEB41" s="308"/>
      <c r="VEC41" s="308"/>
      <c r="VED41" s="308"/>
      <c r="VEE41" s="308"/>
      <c r="VEF41" s="308"/>
      <c r="VEG41" s="308"/>
      <c r="VEH41" s="308"/>
      <c r="VEI41" s="308"/>
      <c r="VEJ41" s="308"/>
      <c r="VEK41" s="308"/>
      <c r="VEL41" s="308"/>
      <c r="VEM41" s="308"/>
      <c r="VEN41" s="308"/>
      <c r="VEO41" s="308"/>
      <c r="VEP41" s="308"/>
      <c r="VEQ41" s="308"/>
      <c r="VER41" s="308"/>
      <c r="VES41" s="308"/>
      <c r="VET41" s="308"/>
      <c r="VEU41" s="308"/>
      <c r="VEV41" s="308"/>
      <c r="VEW41" s="308"/>
      <c r="VEX41" s="308"/>
      <c r="VEY41" s="308"/>
      <c r="VEZ41" s="308"/>
      <c r="VFA41" s="308"/>
      <c r="VFB41" s="308"/>
      <c r="VFC41" s="308"/>
      <c r="VFD41" s="308"/>
      <c r="VFE41" s="308"/>
      <c r="VFF41" s="308"/>
      <c r="VFG41" s="308"/>
      <c r="VFH41" s="308"/>
      <c r="VFI41" s="308"/>
      <c r="VFJ41" s="308"/>
      <c r="VFK41" s="308"/>
      <c r="VFL41" s="308"/>
      <c r="VFM41" s="308"/>
      <c r="VFN41" s="308"/>
      <c r="VFO41" s="308"/>
      <c r="VFP41" s="308"/>
      <c r="VFQ41" s="308"/>
      <c r="VFR41" s="308"/>
      <c r="VFS41" s="308"/>
      <c r="VFT41" s="308"/>
      <c r="VFU41" s="308"/>
      <c r="VFV41" s="308"/>
      <c r="VFW41" s="308"/>
      <c r="VFX41" s="308"/>
      <c r="VFY41" s="308"/>
      <c r="VFZ41" s="308"/>
      <c r="VGA41" s="308"/>
      <c r="VGB41" s="308"/>
      <c r="VGC41" s="308"/>
      <c r="VGD41" s="308"/>
      <c r="VGE41" s="308"/>
      <c r="VGF41" s="308"/>
      <c r="VGG41" s="308"/>
      <c r="VGH41" s="308"/>
      <c r="VGI41" s="308"/>
      <c r="VGJ41" s="308"/>
      <c r="VGK41" s="308"/>
      <c r="VGL41" s="308"/>
      <c r="VGM41" s="308"/>
      <c r="VGN41" s="308"/>
      <c r="VGO41" s="308"/>
      <c r="VGP41" s="308"/>
      <c r="VGQ41" s="308"/>
      <c r="VGR41" s="308"/>
      <c r="VGS41" s="308"/>
      <c r="VGT41" s="308"/>
      <c r="VGU41" s="308"/>
      <c r="VGV41" s="308"/>
      <c r="VGW41" s="308"/>
      <c r="VGX41" s="308"/>
      <c r="VGY41" s="308"/>
      <c r="VGZ41" s="308"/>
      <c r="VHA41" s="308"/>
      <c r="VHB41" s="308"/>
      <c r="VHC41" s="308"/>
      <c r="VHD41" s="308"/>
      <c r="VHE41" s="308"/>
      <c r="VHF41" s="308"/>
      <c r="VHG41" s="308"/>
      <c r="VHH41" s="308"/>
      <c r="VHI41" s="308"/>
      <c r="VHJ41" s="308"/>
      <c r="VHK41" s="308"/>
      <c r="VHL41" s="308"/>
      <c r="VHM41" s="308"/>
      <c r="VHN41" s="308"/>
      <c r="VHO41" s="308"/>
      <c r="VHP41" s="308"/>
      <c r="VHQ41" s="308"/>
      <c r="VHR41" s="308"/>
      <c r="VHS41" s="308"/>
      <c r="VHT41" s="308"/>
      <c r="VHU41" s="308"/>
      <c r="VHV41" s="308"/>
      <c r="VHW41" s="308"/>
      <c r="VHX41" s="308"/>
      <c r="VHY41" s="308"/>
      <c r="VHZ41" s="308"/>
      <c r="VIA41" s="308"/>
      <c r="VIB41" s="308"/>
      <c r="VIC41" s="308"/>
      <c r="VID41" s="308"/>
      <c r="VIE41" s="308"/>
      <c r="VIF41" s="308"/>
      <c r="VIG41" s="308"/>
      <c r="VIH41" s="308"/>
      <c r="VII41" s="308"/>
      <c r="VIJ41" s="308"/>
      <c r="VIK41" s="308"/>
      <c r="VIL41" s="308"/>
      <c r="VIM41" s="308"/>
      <c r="VIN41" s="308"/>
      <c r="VIO41" s="308"/>
      <c r="VIP41" s="308"/>
      <c r="VIQ41" s="308"/>
      <c r="VIR41" s="308"/>
      <c r="VIS41" s="308"/>
      <c r="VIT41" s="308"/>
      <c r="VIU41" s="308"/>
      <c r="VIV41" s="308"/>
      <c r="VIW41" s="308"/>
      <c r="VIX41" s="308"/>
      <c r="VIY41" s="308"/>
      <c r="VIZ41" s="308"/>
      <c r="VJA41" s="308"/>
      <c r="VJB41" s="308"/>
      <c r="VJC41" s="308"/>
      <c r="VJD41" s="308"/>
      <c r="VJE41" s="308"/>
      <c r="VJF41" s="308"/>
      <c r="VJG41" s="308"/>
      <c r="VJH41" s="308"/>
      <c r="VJI41" s="308"/>
      <c r="VJJ41" s="308"/>
      <c r="VJK41" s="308"/>
      <c r="VJL41" s="308"/>
      <c r="VJM41" s="308"/>
      <c r="VJN41" s="308"/>
      <c r="VJO41" s="308"/>
      <c r="VJP41" s="308"/>
      <c r="VJQ41" s="308"/>
      <c r="VJR41" s="308"/>
      <c r="VJS41" s="308"/>
      <c r="VJT41" s="308"/>
      <c r="VJU41" s="308"/>
      <c r="VJV41" s="308"/>
      <c r="VJW41" s="308"/>
      <c r="VJX41" s="308"/>
      <c r="VJY41" s="308"/>
      <c r="VJZ41" s="308"/>
      <c r="VKA41" s="308"/>
      <c r="VKB41" s="308"/>
      <c r="VKC41" s="308"/>
      <c r="VKD41" s="308"/>
      <c r="VKE41" s="308"/>
      <c r="VKF41" s="308"/>
      <c r="VKG41" s="308"/>
      <c r="VKH41" s="308"/>
      <c r="VKI41" s="308"/>
      <c r="VKJ41" s="308"/>
      <c r="VKK41" s="308"/>
      <c r="VKL41" s="308"/>
      <c r="VKM41" s="308"/>
      <c r="VKN41" s="308"/>
      <c r="VKO41" s="308"/>
      <c r="VKP41" s="308"/>
      <c r="VKQ41" s="308"/>
      <c r="VKR41" s="308"/>
      <c r="VKS41" s="308"/>
      <c r="VKT41" s="308"/>
      <c r="VKU41" s="308"/>
      <c r="VKV41" s="308"/>
      <c r="VKW41" s="308"/>
      <c r="VKX41" s="308"/>
      <c r="VKY41" s="308"/>
      <c r="VKZ41" s="308"/>
      <c r="VLA41" s="308"/>
      <c r="VLB41" s="308"/>
      <c r="VLC41" s="308"/>
      <c r="VLD41" s="308"/>
      <c r="VLE41" s="308"/>
      <c r="VLF41" s="308"/>
      <c r="VLG41" s="308"/>
      <c r="VLH41" s="308"/>
      <c r="VLI41" s="308"/>
      <c r="VLJ41" s="308"/>
      <c r="VLK41" s="308"/>
      <c r="VLL41" s="308"/>
      <c r="VLM41" s="308"/>
      <c r="VLN41" s="308"/>
      <c r="VLO41" s="308"/>
      <c r="VLP41" s="308"/>
      <c r="VLQ41" s="308"/>
      <c r="VLR41" s="308"/>
      <c r="VLS41" s="308"/>
      <c r="VLT41" s="308"/>
      <c r="VLU41" s="308"/>
      <c r="VLV41" s="308"/>
      <c r="VLW41" s="308"/>
      <c r="VLX41" s="308"/>
      <c r="VLY41" s="308"/>
      <c r="VLZ41" s="308"/>
      <c r="VMA41" s="308"/>
      <c r="VMB41" s="308"/>
      <c r="VMC41" s="308"/>
      <c r="VMD41" s="308"/>
      <c r="VME41" s="308"/>
      <c r="VMF41" s="308"/>
      <c r="VMG41" s="308"/>
      <c r="VMH41" s="308"/>
      <c r="VMI41" s="308"/>
      <c r="VMJ41" s="308"/>
      <c r="VMK41" s="308"/>
      <c r="VML41" s="308"/>
      <c r="VMM41" s="308"/>
      <c r="VMN41" s="308"/>
      <c r="VMO41" s="308"/>
      <c r="VMP41" s="308"/>
      <c r="VMQ41" s="308"/>
      <c r="VMR41" s="308"/>
      <c r="VMS41" s="308"/>
      <c r="VMT41" s="308"/>
      <c r="VMU41" s="308"/>
      <c r="VMV41" s="308"/>
      <c r="VMW41" s="308"/>
      <c r="VMX41" s="308"/>
      <c r="VMY41" s="308"/>
      <c r="VMZ41" s="308"/>
      <c r="VNA41" s="308"/>
      <c r="VNB41" s="308"/>
      <c r="VNC41" s="308"/>
      <c r="VND41" s="308"/>
      <c r="VNE41" s="308"/>
      <c r="VNF41" s="308"/>
      <c r="VNG41" s="308"/>
      <c r="VNH41" s="308"/>
      <c r="VNI41" s="308"/>
      <c r="VNJ41" s="308"/>
      <c r="VNK41" s="308"/>
      <c r="VNL41" s="308"/>
      <c r="VNM41" s="308"/>
      <c r="VNN41" s="308"/>
      <c r="VNO41" s="308"/>
      <c r="VNP41" s="308"/>
      <c r="VNQ41" s="308"/>
      <c r="VNR41" s="308"/>
      <c r="VNS41" s="308"/>
      <c r="VNT41" s="308"/>
      <c r="VNU41" s="308"/>
      <c r="VNV41" s="308"/>
      <c r="VNW41" s="308"/>
      <c r="VNX41" s="308"/>
      <c r="VNY41" s="308"/>
      <c r="VNZ41" s="308"/>
      <c r="VOA41" s="308"/>
      <c r="VOB41" s="308"/>
      <c r="VOC41" s="308"/>
      <c r="VOD41" s="308"/>
      <c r="VOE41" s="308"/>
      <c r="VOF41" s="308"/>
      <c r="VOG41" s="308"/>
      <c r="VOH41" s="308"/>
      <c r="VOI41" s="308"/>
      <c r="VOJ41" s="308"/>
      <c r="VOK41" s="308"/>
      <c r="VOL41" s="308"/>
      <c r="VOM41" s="308"/>
      <c r="VON41" s="308"/>
      <c r="VOO41" s="308"/>
      <c r="VOP41" s="308"/>
      <c r="VOQ41" s="308"/>
      <c r="VOR41" s="308"/>
      <c r="VOS41" s="308"/>
      <c r="VOT41" s="308"/>
      <c r="VOU41" s="308"/>
      <c r="VOV41" s="308"/>
      <c r="VOW41" s="308"/>
      <c r="VOX41" s="308"/>
      <c r="VOY41" s="308"/>
      <c r="VOZ41" s="308"/>
      <c r="VPA41" s="308"/>
      <c r="VPB41" s="308"/>
      <c r="VPC41" s="308"/>
      <c r="VPD41" s="308"/>
      <c r="VPE41" s="308"/>
      <c r="VPF41" s="308"/>
      <c r="VPG41" s="308"/>
      <c r="VPH41" s="308"/>
      <c r="VPI41" s="308"/>
      <c r="VPJ41" s="308"/>
      <c r="VPK41" s="308"/>
      <c r="VPL41" s="308"/>
      <c r="VPM41" s="308"/>
      <c r="VPN41" s="308"/>
      <c r="VPO41" s="308"/>
      <c r="VPP41" s="308"/>
      <c r="VPQ41" s="308"/>
      <c r="VPR41" s="308"/>
      <c r="VPS41" s="308"/>
      <c r="VPT41" s="308"/>
      <c r="VPU41" s="308"/>
      <c r="VPV41" s="308"/>
      <c r="VPW41" s="308"/>
      <c r="VPX41" s="308"/>
      <c r="VPY41" s="308"/>
      <c r="VPZ41" s="308"/>
      <c r="VQA41" s="308"/>
      <c r="VQB41" s="308"/>
      <c r="VQC41" s="308"/>
      <c r="VQD41" s="308"/>
      <c r="VQE41" s="308"/>
      <c r="VQF41" s="308"/>
      <c r="VQG41" s="308"/>
      <c r="VQH41" s="308"/>
      <c r="VQI41" s="308"/>
      <c r="VQJ41" s="308"/>
      <c r="VQK41" s="308"/>
      <c r="VQL41" s="308"/>
      <c r="VQM41" s="308"/>
      <c r="VQN41" s="308"/>
      <c r="VQO41" s="308"/>
      <c r="VQP41" s="308"/>
      <c r="VQQ41" s="308"/>
      <c r="VQR41" s="308"/>
      <c r="VQS41" s="308"/>
      <c r="VQT41" s="308"/>
      <c r="VQU41" s="308"/>
      <c r="VQV41" s="308"/>
      <c r="VQW41" s="308"/>
      <c r="VQX41" s="308"/>
      <c r="VQY41" s="308"/>
      <c r="VQZ41" s="308"/>
      <c r="VRA41" s="308"/>
      <c r="VRB41" s="308"/>
      <c r="VRC41" s="308"/>
      <c r="VRD41" s="308"/>
      <c r="VRE41" s="308"/>
      <c r="VRF41" s="308"/>
      <c r="VRG41" s="308"/>
      <c r="VRH41" s="308"/>
      <c r="VRI41" s="308"/>
      <c r="VRJ41" s="308"/>
      <c r="VRK41" s="308"/>
      <c r="VRL41" s="308"/>
      <c r="VRM41" s="308"/>
      <c r="VRN41" s="308"/>
      <c r="VRO41" s="308"/>
      <c r="VRP41" s="308"/>
      <c r="VRQ41" s="308"/>
      <c r="VRR41" s="308"/>
      <c r="VRS41" s="308"/>
      <c r="VRT41" s="308"/>
      <c r="VRU41" s="308"/>
      <c r="VRV41" s="308"/>
      <c r="VRW41" s="308"/>
      <c r="VRX41" s="308"/>
      <c r="VRY41" s="308"/>
      <c r="VRZ41" s="308"/>
      <c r="VSA41" s="308"/>
      <c r="VSB41" s="308"/>
      <c r="VSC41" s="308"/>
      <c r="VSD41" s="308"/>
      <c r="VSE41" s="308"/>
      <c r="VSF41" s="308"/>
      <c r="VSG41" s="308"/>
      <c r="VSH41" s="308"/>
      <c r="VSI41" s="308"/>
      <c r="VSJ41" s="308"/>
      <c r="VSK41" s="308"/>
      <c r="VSL41" s="308"/>
      <c r="VSM41" s="308"/>
      <c r="VSN41" s="308"/>
      <c r="VSO41" s="308"/>
      <c r="VSP41" s="308"/>
      <c r="VSQ41" s="308"/>
      <c r="VSR41" s="308"/>
      <c r="VSS41" s="308"/>
      <c r="VST41" s="308"/>
      <c r="VSU41" s="308"/>
      <c r="VSV41" s="308"/>
      <c r="VSW41" s="308"/>
      <c r="VSX41" s="308"/>
      <c r="VSY41" s="308"/>
      <c r="VSZ41" s="308"/>
      <c r="VTA41" s="308"/>
      <c r="VTB41" s="308"/>
      <c r="VTC41" s="308"/>
      <c r="VTD41" s="308"/>
      <c r="VTE41" s="308"/>
      <c r="VTF41" s="308"/>
      <c r="VTG41" s="308"/>
      <c r="VTH41" s="308"/>
      <c r="VTI41" s="308"/>
      <c r="VTJ41" s="308"/>
      <c r="VTK41" s="308"/>
      <c r="VTL41" s="308"/>
      <c r="VTM41" s="308"/>
      <c r="VTN41" s="308"/>
      <c r="VTO41" s="308"/>
      <c r="VTP41" s="308"/>
      <c r="VTQ41" s="308"/>
      <c r="VTR41" s="308"/>
      <c r="VTS41" s="308"/>
      <c r="VTT41" s="308"/>
      <c r="VTU41" s="308"/>
      <c r="VTV41" s="308"/>
      <c r="VTW41" s="308"/>
      <c r="VTX41" s="308"/>
      <c r="VTY41" s="308"/>
      <c r="VTZ41" s="308"/>
      <c r="VUA41" s="308"/>
      <c r="VUB41" s="308"/>
      <c r="VUC41" s="308"/>
      <c r="VUD41" s="308"/>
      <c r="VUE41" s="308"/>
      <c r="VUF41" s="308"/>
      <c r="VUG41" s="308"/>
      <c r="VUH41" s="308"/>
      <c r="VUI41" s="308"/>
      <c r="VUJ41" s="308"/>
      <c r="VUK41" s="308"/>
      <c r="VUL41" s="308"/>
      <c r="VUM41" s="308"/>
      <c r="VUN41" s="308"/>
      <c r="VUO41" s="308"/>
      <c r="VUP41" s="308"/>
      <c r="VUQ41" s="308"/>
      <c r="VUR41" s="308"/>
      <c r="VUS41" s="308"/>
      <c r="VUT41" s="308"/>
      <c r="VUU41" s="308"/>
      <c r="VUV41" s="308"/>
      <c r="VUW41" s="308"/>
      <c r="VUX41" s="308"/>
      <c r="VUY41" s="308"/>
      <c r="VUZ41" s="308"/>
      <c r="VVA41" s="308"/>
      <c r="VVB41" s="308"/>
      <c r="VVC41" s="308"/>
      <c r="VVD41" s="308"/>
      <c r="VVE41" s="308"/>
      <c r="VVF41" s="308"/>
      <c r="VVG41" s="308"/>
      <c r="VVH41" s="308"/>
      <c r="VVI41" s="308"/>
      <c r="VVJ41" s="308"/>
      <c r="VVK41" s="308"/>
      <c r="VVL41" s="308"/>
      <c r="VVM41" s="308"/>
      <c r="VVN41" s="308"/>
      <c r="VVO41" s="308"/>
      <c r="VVP41" s="308"/>
      <c r="VVQ41" s="308"/>
      <c r="VVR41" s="308"/>
      <c r="VVS41" s="308"/>
      <c r="VVT41" s="308"/>
      <c r="VVU41" s="308"/>
      <c r="VVV41" s="308"/>
      <c r="VVW41" s="308"/>
      <c r="VVX41" s="308"/>
      <c r="VVY41" s="308"/>
      <c r="VVZ41" s="308"/>
      <c r="VWA41" s="308"/>
      <c r="VWB41" s="308"/>
      <c r="VWC41" s="308"/>
      <c r="VWD41" s="308"/>
      <c r="VWE41" s="308"/>
      <c r="VWF41" s="308"/>
      <c r="VWG41" s="308"/>
      <c r="VWH41" s="308"/>
      <c r="VWI41" s="308"/>
      <c r="VWJ41" s="308"/>
      <c r="VWK41" s="308"/>
      <c r="VWL41" s="308"/>
      <c r="VWM41" s="308"/>
      <c r="VWN41" s="308"/>
      <c r="VWO41" s="308"/>
      <c r="VWP41" s="308"/>
      <c r="VWQ41" s="308"/>
      <c r="VWR41" s="308"/>
      <c r="VWS41" s="308"/>
      <c r="VWT41" s="308"/>
      <c r="VWU41" s="308"/>
      <c r="VWV41" s="308"/>
      <c r="VWW41" s="308"/>
      <c r="VWX41" s="308"/>
      <c r="VWY41" s="308"/>
      <c r="VWZ41" s="308"/>
      <c r="VXA41" s="308"/>
      <c r="VXB41" s="308"/>
      <c r="VXC41" s="308"/>
      <c r="VXD41" s="308"/>
      <c r="VXE41" s="308"/>
      <c r="VXF41" s="308"/>
      <c r="VXG41" s="308"/>
      <c r="VXH41" s="308"/>
      <c r="VXI41" s="308"/>
      <c r="VXJ41" s="308"/>
      <c r="VXK41" s="308"/>
      <c r="VXL41" s="308"/>
      <c r="VXM41" s="308"/>
      <c r="VXN41" s="308"/>
      <c r="VXO41" s="308"/>
      <c r="VXP41" s="308"/>
      <c r="VXQ41" s="308"/>
      <c r="VXR41" s="308"/>
      <c r="VXS41" s="308"/>
      <c r="VXT41" s="308"/>
      <c r="VXU41" s="308"/>
      <c r="VXV41" s="308"/>
      <c r="VXW41" s="308"/>
      <c r="VXX41" s="308"/>
      <c r="VXY41" s="308"/>
      <c r="VXZ41" s="308"/>
      <c r="VYA41" s="308"/>
      <c r="VYB41" s="308"/>
      <c r="VYC41" s="308"/>
      <c r="VYD41" s="308"/>
      <c r="VYE41" s="308"/>
      <c r="VYF41" s="308"/>
      <c r="VYG41" s="308"/>
      <c r="VYH41" s="308"/>
      <c r="VYI41" s="308"/>
      <c r="VYJ41" s="308"/>
      <c r="VYK41" s="308"/>
      <c r="VYL41" s="308"/>
      <c r="VYM41" s="308"/>
      <c r="VYN41" s="308"/>
      <c r="VYO41" s="308"/>
      <c r="VYP41" s="308"/>
      <c r="VYQ41" s="308"/>
      <c r="VYR41" s="308"/>
      <c r="VYS41" s="308"/>
      <c r="VYT41" s="308"/>
      <c r="VYU41" s="308"/>
      <c r="VYV41" s="308"/>
      <c r="VYW41" s="308"/>
      <c r="VYX41" s="308"/>
      <c r="VYY41" s="308"/>
      <c r="VYZ41" s="308"/>
      <c r="VZA41" s="308"/>
      <c r="VZB41" s="308"/>
      <c r="VZC41" s="308"/>
      <c r="VZD41" s="308"/>
      <c r="VZE41" s="308"/>
      <c r="VZF41" s="308"/>
      <c r="VZG41" s="308"/>
      <c r="VZH41" s="308"/>
      <c r="VZI41" s="308"/>
      <c r="VZJ41" s="308"/>
      <c r="VZK41" s="308"/>
      <c r="VZL41" s="308"/>
      <c r="VZM41" s="308"/>
      <c r="VZN41" s="308"/>
      <c r="VZO41" s="308"/>
      <c r="VZP41" s="308"/>
      <c r="VZQ41" s="308"/>
      <c r="VZR41" s="308"/>
      <c r="VZS41" s="308"/>
      <c r="VZT41" s="308"/>
      <c r="VZU41" s="308"/>
      <c r="VZV41" s="308"/>
      <c r="VZW41" s="308"/>
      <c r="VZX41" s="308"/>
      <c r="VZY41" s="308"/>
      <c r="VZZ41" s="308"/>
      <c r="WAA41" s="308"/>
      <c r="WAB41" s="308"/>
      <c r="WAC41" s="308"/>
      <c r="WAD41" s="308"/>
      <c r="WAE41" s="308"/>
      <c r="WAF41" s="308"/>
      <c r="WAG41" s="308"/>
      <c r="WAH41" s="308"/>
      <c r="WAI41" s="308"/>
      <c r="WAJ41" s="308"/>
      <c r="WAK41" s="308"/>
      <c r="WAL41" s="308"/>
      <c r="WAM41" s="308"/>
      <c r="WAN41" s="308"/>
      <c r="WAO41" s="308"/>
      <c r="WAP41" s="308"/>
      <c r="WAQ41" s="308"/>
      <c r="WAR41" s="308"/>
      <c r="WAS41" s="308"/>
      <c r="WAT41" s="308"/>
      <c r="WAU41" s="308"/>
      <c r="WAV41" s="308"/>
      <c r="WAW41" s="308"/>
      <c r="WAX41" s="308"/>
      <c r="WAY41" s="308"/>
      <c r="WAZ41" s="308"/>
      <c r="WBA41" s="308"/>
      <c r="WBB41" s="308"/>
      <c r="WBC41" s="308"/>
      <c r="WBD41" s="308"/>
      <c r="WBE41" s="308"/>
      <c r="WBF41" s="308"/>
      <c r="WBG41" s="308"/>
      <c r="WBH41" s="308"/>
      <c r="WBI41" s="308"/>
      <c r="WBJ41" s="308"/>
      <c r="WBK41" s="308"/>
      <c r="WBL41" s="308"/>
      <c r="WBM41" s="308"/>
      <c r="WBN41" s="308"/>
      <c r="WBO41" s="308"/>
      <c r="WBP41" s="308"/>
      <c r="WBQ41" s="308"/>
      <c r="WBR41" s="308"/>
      <c r="WBS41" s="308"/>
      <c r="WBT41" s="308"/>
      <c r="WBU41" s="308"/>
      <c r="WBV41" s="308"/>
      <c r="WBW41" s="308"/>
      <c r="WBX41" s="308"/>
      <c r="WBY41" s="308"/>
      <c r="WBZ41" s="308"/>
      <c r="WCA41" s="308"/>
      <c r="WCB41" s="308"/>
      <c r="WCC41" s="308"/>
      <c r="WCD41" s="308"/>
      <c r="WCE41" s="308"/>
      <c r="WCF41" s="308"/>
      <c r="WCG41" s="308"/>
      <c r="WCH41" s="308"/>
      <c r="WCI41" s="308"/>
      <c r="WCJ41" s="308"/>
      <c r="WCK41" s="308"/>
      <c r="WCL41" s="308"/>
      <c r="WCM41" s="308"/>
      <c r="WCN41" s="308"/>
      <c r="WCO41" s="308"/>
      <c r="WCP41" s="308"/>
      <c r="WCQ41" s="308"/>
      <c r="WCR41" s="308"/>
      <c r="WCS41" s="308"/>
      <c r="WCT41" s="308"/>
      <c r="WCU41" s="308"/>
      <c r="WCV41" s="308"/>
      <c r="WCW41" s="308"/>
      <c r="WCX41" s="308"/>
      <c r="WCY41" s="308"/>
      <c r="WCZ41" s="308"/>
      <c r="WDA41" s="308"/>
      <c r="WDB41" s="308"/>
      <c r="WDC41" s="308"/>
      <c r="WDD41" s="308"/>
      <c r="WDE41" s="308"/>
      <c r="WDF41" s="308"/>
      <c r="WDG41" s="308"/>
      <c r="WDH41" s="308"/>
      <c r="WDI41" s="308"/>
      <c r="WDJ41" s="308"/>
      <c r="WDK41" s="308"/>
      <c r="WDL41" s="308"/>
      <c r="WDM41" s="308"/>
      <c r="WDN41" s="308"/>
      <c r="WDO41" s="308"/>
      <c r="WDP41" s="308"/>
      <c r="WDQ41" s="308"/>
      <c r="WDR41" s="308"/>
      <c r="WDS41" s="308"/>
      <c r="WDT41" s="308"/>
      <c r="WDU41" s="308"/>
      <c r="WDV41" s="308"/>
      <c r="WDW41" s="308"/>
      <c r="WDX41" s="308"/>
      <c r="WDY41" s="308"/>
      <c r="WDZ41" s="308"/>
      <c r="WEA41" s="308"/>
      <c r="WEB41" s="308"/>
      <c r="WEC41" s="308"/>
      <c r="WED41" s="308"/>
      <c r="WEE41" s="308"/>
      <c r="WEF41" s="308"/>
      <c r="WEG41" s="308"/>
      <c r="WEH41" s="308"/>
      <c r="WEI41" s="308"/>
      <c r="WEJ41" s="308"/>
      <c r="WEK41" s="308"/>
      <c r="WEL41" s="308"/>
      <c r="WEM41" s="308"/>
      <c r="WEN41" s="308"/>
      <c r="WEO41" s="308"/>
      <c r="WEP41" s="308"/>
      <c r="WEQ41" s="308"/>
      <c r="WER41" s="308"/>
      <c r="WES41" s="308"/>
      <c r="WET41" s="308"/>
      <c r="WEU41" s="308"/>
      <c r="WEV41" s="308"/>
      <c r="WEW41" s="308"/>
      <c r="WEX41" s="308"/>
      <c r="WEY41" s="308"/>
      <c r="WEZ41" s="308"/>
      <c r="WFA41" s="308"/>
      <c r="WFB41" s="308"/>
      <c r="WFC41" s="308"/>
      <c r="WFD41" s="308"/>
      <c r="WFE41" s="308"/>
      <c r="WFF41" s="308"/>
      <c r="WFG41" s="308"/>
      <c r="WFH41" s="308"/>
      <c r="WFI41" s="308"/>
      <c r="WFJ41" s="308"/>
      <c r="WFK41" s="308"/>
      <c r="WFL41" s="308"/>
      <c r="WFM41" s="308"/>
      <c r="WFN41" s="308"/>
      <c r="WFO41" s="308"/>
      <c r="WFP41" s="308"/>
      <c r="WFQ41" s="308"/>
      <c r="WFR41" s="308"/>
      <c r="WFS41" s="308"/>
      <c r="WFT41" s="308"/>
      <c r="WFU41" s="308"/>
      <c r="WFV41" s="308"/>
      <c r="WFW41" s="308"/>
      <c r="WFX41" s="308"/>
      <c r="WFY41" s="308"/>
      <c r="WFZ41" s="308"/>
      <c r="WGA41" s="308"/>
      <c r="WGB41" s="308"/>
      <c r="WGC41" s="308"/>
      <c r="WGD41" s="308"/>
      <c r="WGE41" s="308"/>
      <c r="WGF41" s="308"/>
      <c r="WGG41" s="308"/>
      <c r="WGH41" s="308"/>
      <c r="WGI41" s="308"/>
      <c r="WGJ41" s="308"/>
      <c r="WGK41" s="308"/>
      <c r="WGL41" s="308"/>
      <c r="WGM41" s="308"/>
      <c r="WGN41" s="308"/>
      <c r="WGO41" s="308"/>
      <c r="WGP41" s="308"/>
      <c r="WGQ41" s="308"/>
      <c r="WGR41" s="308"/>
      <c r="WGS41" s="308"/>
      <c r="WGT41" s="308"/>
      <c r="WGU41" s="308"/>
      <c r="WGV41" s="308"/>
      <c r="WGW41" s="308"/>
      <c r="WGX41" s="308"/>
      <c r="WGY41" s="308"/>
      <c r="WGZ41" s="308"/>
      <c r="WHA41" s="308"/>
      <c r="WHB41" s="308"/>
      <c r="WHC41" s="308"/>
      <c r="WHD41" s="308"/>
      <c r="WHE41" s="308"/>
      <c r="WHF41" s="308"/>
      <c r="WHG41" s="308"/>
      <c r="WHH41" s="308"/>
      <c r="WHI41" s="308"/>
      <c r="WHJ41" s="308"/>
      <c r="WHK41" s="308"/>
      <c r="WHL41" s="308"/>
      <c r="WHM41" s="308"/>
      <c r="WHN41" s="308"/>
      <c r="WHO41" s="308"/>
      <c r="WHP41" s="308"/>
      <c r="WHQ41" s="308"/>
      <c r="WHR41" s="308"/>
      <c r="WHS41" s="308"/>
      <c r="WHT41" s="308"/>
      <c r="WHU41" s="308"/>
      <c r="WHV41" s="308"/>
      <c r="WHW41" s="308"/>
      <c r="WHX41" s="308"/>
      <c r="WHY41" s="308"/>
      <c r="WHZ41" s="308"/>
      <c r="WIA41" s="308"/>
      <c r="WIB41" s="308"/>
      <c r="WIC41" s="308"/>
      <c r="WID41" s="308"/>
      <c r="WIE41" s="308"/>
      <c r="WIF41" s="308"/>
      <c r="WIG41" s="308"/>
      <c r="WIH41" s="308"/>
      <c r="WII41" s="308"/>
      <c r="WIJ41" s="308"/>
      <c r="WIK41" s="308"/>
      <c r="WIL41" s="308"/>
      <c r="WIM41" s="308"/>
      <c r="WIN41" s="308"/>
      <c r="WIO41" s="308"/>
      <c r="WIP41" s="308"/>
      <c r="WIQ41" s="308"/>
      <c r="WIR41" s="308"/>
      <c r="WIS41" s="308"/>
      <c r="WIT41" s="308"/>
      <c r="WIU41" s="308"/>
      <c r="WIV41" s="308"/>
      <c r="WIW41" s="308"/>
      <c r="WIX41" s="308"/>
      <c r="WIY41" s="308"/>
      <c r="WIZ41" s="308"/>
      <c r="WJA41" s="308"/>
      <c r="WJB41" s="308"/>
      <c r="WJC41" s="308"/>
      <c r="WJD41" s="308"/>
      <c r="WJE41" s="308"/>
      <c r="WJF41" s="308"/>
      <c r="WJG41" s="308"/>
      <c r="WJH41" s="308"/>
      <c r="WJI41" s="308"/>
      <c r="WJJ41" s="308"/>
      <c r="WJK41" s="308"/>
      <c r="WJL41" s="308"/>
      <c r="WJM41" s="308"/>
      <c r="WJN41" s="308"/>
      <c r="WJO41" s="308"/>
      <c r="WJP41" s="308"/>
      <c r="WJQ41" s="308"/>
      <c r="WJR41" s="308"/>
      <c r="WJS41" s="308"/>
      <c r="WJT41" s="308"/>
      <c r="WJU41" s="308"/>
      <c r="WJV41" s="308"/>
      <c r="WJW41" s="308"/>
      <c r="WJX41" s="308"/>
      <c r="WJY41" s="308"/>
      <c r="WJZ41" s="308"/>
      <c r="WKA41" s="308"/>
      <c r="WKB41" s="308"/>
      <c r="WKC41" s="308"/>
      <c r="WKD41" s="308"/>
      <c r="WKE41" s="308"/>
      <c r="WKF41" s="308"/>
      <c r="WKG41" s="308"/>
      <c r="WKH41" s="308"/>
      <c r="WKI41" s="308"/>
      <c r="WKJ41" s="308"/>
      <c r="WKK41" s="308"/>
      <c r="WKL41" s="308"/>
      <c r="WKM41" s="308"/>
      <c r="WKN41" s="308"/>
      <c r="WKO41" s="308"/>
      <c r="WKP41" s="308"/>
      <c r="WKQ41" s="308"/>
      <c r="WKR41" s="308"/>
      <c r="WKS41" s="308"/>
      <c r="WKT41" s="308"/>
      <c r="WKU41" s="308"/>
      <c r="WKV41" s="308"/>
      <c r="WKW41" s="308"/>
      <c r="WKX41" s="308"/>
      <c r="WKY41" s="308"/>
      <c r="WKZ41" s="308"/>
      <c r="WLA41" s="308"/>
      <c r="WLB41" s="308"/>
      <c r="WLC41" s="308"/>
      <c r="WLD41" s="308"/>
      <c r="WLE41" s="308"/>
      <c r="WLF41" s="308"/>
      <c r="WLG41" s="308"/>
      <c r="WLH41" s="308"/>
      <c r="WLI41" s="308"/>
      <c r="WLJ41" s="308"/>
      <c r="WLK41" s="308"/>
      <c r="WLL41" s="308"/>
      <c r="WLM41" s="308"/>
      <c r="WLN41" s="308"/>
      <c r="WLO41" s="308"/>
      <c r="WLP41" s="308"/>
      <c r="WLQ41" s="308"/>
      <c r="WLR41" s="308"/>
      <c r="WLS41" s="308"/>
      <c r="WLT41" s="308"/>
      <c r="WLU41" s="308"/>
      <c r="WLV41" s="308"/>
      <c r="WLW41" s="308"/>
      <c r="WLX41" s="308"/>
      <c r="WLY41" s="308"/>
      <c r="WLZ41" s="308"/>
      <c r="WMA41" s="308"/>
      <c r="WMB41" s="308"/>
      <c r="WMC41" s="308"/>
      <c r="WMD41" s="308"/>
      <c r="WME41" s="308"/>
      <c r="WMF41" s="308"/>
      <c r="WMG41" s="308"/>
      <c r="WMH41" s="308"/>
      <c r="WMI41" s="308"/>
      <c r="WMJ41" s="308"/>
      <c r="WMK41" s="308"/>
      <c r="WML41" s="308"/>
      <c r="WMM41" s="308"/>
      <c r="WMN41" s="308"/>
      <c r="WMO41" s="308"/>
      <c r="WMP41" s="308"/>
      <c r="WMQ41" s="308"/>
      <c r="WMR41" s="308"/>
      <c r="WMS41" s="308"/>
      <c r="WMT41" s="308"/>
      <c r="WMU41" s="308"/>
      <c r="WMV41" s="308"/>
      <c r="WMW41" s="308"/>
      <c r="WMX41" s="308"/>
      <c r="WMY41" s="308"/>
      <c r="WMZ41" s="308"/>
      <c r="WNA41" s="308"/>
      <c r="WNB41" s="308"/>
      <c r="WNC41" s="308"/>
      <c r="WND41" s="308"/>
      <c r="WNE41" s="308"/>
      <c r="WNF41" s="308"/>
      <c r="WNG41" s="308"/>
      <c r="WNH41" s="308"/>
      <c r="WNI41" s="308"/>
      <c r="WNJ41" s="308"/>
      <c r="WNK41" s="308"/>
      <c r="WNL41" s="308"/>
      <c r="WNM41" s="308"/>
      <c r="WNN41" s="308"/>
      <c r="WNO41" s="308"/>
      <c r="WNP41" s="308"/>
      <c r="WNQ41" s="308"/>
      <c r="WNR41" s="308"/>
      <c r="WNS41" s="308"/>
      <c r="WNT41" s="308"/>
      <c r="WNU41" s="308"/>
      <c r="WNV41" s="308"/>
      <c r="WNW41" s="308"/>
      <c r="WNX41" s="308"/>
      <c r="WNY41" s="308"/>
      <c r="WNZ41" s="308"/>
      <c r="WOA41" s="308"/>
      <c r="WOB41" s="308"/>
      <c r="WOC41" s="308"/>
      <c r="WOD41" s="308"/>
      <c r="WOE41" s="308"/>
      <c r="WOF41" s="308"/>
      <c r="WOG41" s="308"/>
      <c r="WOH41" s="308"/>
      <c r="WOI41" s="308"/>
      <c r="WOJ41" s="308"/>
      <c r="WOK41" s="308"/>
      <c r="WOL41" s="308"/>
      <c r="WOM41" s="308"/>
      <c r="WON41" s="308"/>
      <c r="WOO41" s="308"/>
      <c r="WOP41" s="308"/>
      <c r="WOQ41" s="308"/>
      <c r="WOR41" s="308"/>
      <c r="WOS41" s="308"/>
      <c r="WOT41" s="308"/>
      <c r="WOU41" s="308"/>
      <c r="WOV41" s="308"/>
      <c r="WOW41" s="308"/>
      <c r="WOX41" s="308"/>
      <c r="WOY41" s="308"/>
      <c r="WOZ41" s="308"/>
      <c r="WPA41" s="308"/>
      <c r="WPB41" s="308"/>
      <c r="WPC41" s="308"/>
      <c r="WPD41" s="308"/>
      <c r="WPE41" s="308"/>
      <c r="WPF41" s="308"/>
      <c r="WPG41" s="308"/>
      <c r="WPH41" s="308"/>
      <c r="WPI41" s="308"/>
      <c r="WPJ41" s="308"/>
      <c r="WPK41" s="308"/>
      <c r="WPL41" s="308"/>
      <c r="WPM41" s="308"/>
      <c r="WPN41" s="308"/>
      <c r="WPO41" s="308"/>
      <c r="WPP41" s="308"/>
      <c r="WPQ41" s="308"/>
      <c r="WPR41" s="308"/>
      <c r="WPS41" s="308"/>
      <c r="WPT41" s="308"/>
      <c r="WPU41" s="308"/>
      <c r="WPV41" s="308"/>
      <c r="WPW41" s="308"/>
      <c r="WPX41" s="308"/>
      <c r="WPY41" s="308"/>
      <c r="WPZ41" s="308"/>
      <c r="WQA41" s="308"/>
      <c r="WQB41" s="308"/>
      <c r="WQC41" s="308"/>
      <c r="WQD41" s="308"/>
      <c r="WQE41" s="308"/>
      <c r="WQF41" s="308"/>
      <c r="WQG41" s="308"/>
      <c r="WQH41" s="308"/>
      <c r="WQI41" s="308"/>
      <c r="WQJ41" s="308"/>
      <c r="WQK41" s="308"/>
      <c r="WQL41" s="308"/>
      <c r="WQM41" s="308"/>
      <c r="WQN41" s="308"/>
      <c r="WQO41" s="308"/>
      <c r="WQP41" s="308"/>
      <c r="WQQ41" s="308"/>
      <c r="WQR41" s="308"/>
      <c r="WQS41" s="308"/>
      <c r="WQT41" s="308"/>
      <c r="WQU41" s="308"/>
      <c r="WQV41" s="308"/>
      <c r="WQW41" s="308"/>
      <c r="WQX41" s="308"/>
      <c r="WQY41" s="308"/>
      <c r="WQZ41" s="308"/>
      <c r="WRA41" s="308"/>
      <c r="WRB41" s="308"/>
      <c r="WRC41" s="308"/>
      <c r="WRD41" s="308"/>
      <c r="WRE41" s="308"/>
      <c r="WRF41" s="308"/>
      <c r="WRG41" s="308"/>
      <c r="WRH41" s="308"/>
      <c r="WRI41" s="308"/>
      <c r="WRJ41" s="308"/>
      <c r="WRK41" s="308"/>
      <c r="WRL41" s="308"/>
      <c r="WRM41" s="308"/>
      <c r="WRN41" s="308"/>
      <c r="WRO41" s="308"/>
      <c r="WRP41" s="308"/>
      <c r="WRQ41" s="308"/>
      <c r="WRR41" s="308"/>
      <c r="WRS41" s="308"/>
      <c r="WRT41" s="308"/>
      <c r="WRU41" s="308"/>
      <c r="WRV41" s="308"/>
      <c r="WRW41" s="308"/>
      <c r="WRX41" s="308"/>
      <c r="WRY41" s="308"/>
      <c r="WRZ41" s="308"/>
      <c r="WSA41" s="308"/>
      <c r="WSB41" s="308"/>
      <c r="WSC41" s="308"/>
      <c r="WSD41" s="308"/>
      <c r="WSE41" s="308"/>
      <c r="WSF41" s="308"/>
      <c r="WSG41" s="308"/>
      <c r="WSH41" s="308"/>
      <c r="WSI41" s="308"/>
      <c r="WSJ41" s="308"/>
      <c r="WSK41" s="308"/>
      <c r="WSL41" s="308"/>
      <c r="WSM41" s="308"/>
      <c r="WSN41" s="308"/>
      <c r="WSO41" s="308"/>
      <c r="WSP41" s="308"/>
      <c r="WSQ41" s="308"/>
      <c r="WSR41" s="308"/>
      <c r="WSS41" s="308"/>
      <c r="WST41" s="308"/>
      <c r="WSU41" s="308"/>
      <c r="WSV41" s="308"/>
      <c r="WSW41" s="308"/>
      <c r="WSX41" s="308"/>
      <c r="WSY41" s="308"/>
      <c r="WSZ41" s="308"/>
      <c r="WTA41" s="308"/>
      <c r="WTB41" s="308"/>
      <c r="WTC41" s="308"/>
      <c r="WTD41" s="308"/>
      <c r="WTE41" s="308"/>
      <c r="WTF41" s="308"/>
      <c r="WTG41" s="308"/>
      <c r="WTH41" s="308"/>
      <c r="WTI41" s="308"/>
      <c r="WTJ41" s="308"/>
      <c r="WTK41" s="308"/>
      <c r="WTL41" s="308"/>
      <c r="WTM41" s="308"/>
      <c r="WTN41" s="308"/>
      <c r="WTO41" s="308"/>
      <c r="WTP41" s="308"/>
      <c r="WTQ41" s="308"/>
      <c r="WTR41" s="308"/>
      <c r="WTS41" s="308"/>
      <c r="WTT41" s="308"/>
      <c r="WTU41" s="308"/>
      <c r="WTV41" s="308"/>
      <c r="WTW41" s="308"/>
      <c r="WTX41" s="308"/>
      <c r="WTY41" s="308"/>
      <c r="WTZ41" s="308"/>
      <c r="WUA41" s="308"/>
      <c r="WUB41" s="308"/>
      <c r="WUC41" s="308"/>
      <c r="WUD41" s="308"/>
      <c r="WUE41" s="308"/>
      <c r="WUF41" s="308"/>
      <c r="WUG41" s="308"/>
      <c r="WUH41" s="308"/>
      <c r="WUI41" s="308"/>
      <c r="WUJ41" s="308"/>
      <c r="WUK41" s="308"/>
      <c r="WUL41" s="308"/>
      <c r="WUM41" s="308"/>
      <c r="WUN41" s="308"/>
      <c r="WUO41" s="308"/>
      <c r="WUP41" s="308"/>
      <c r="WUQ41" s="308"/>
      <c r="WUR41" s="308"/>
      <c r="WUS41" s="308"/>
      <c r="WUT41" s="308"/>
      <c r="WUU41" s="308"/>
      <c r="WUV41" s="308"/>
      <c r="WUW41" s="308"/>
      <c r="WUX41" s="308"/>
      <c r="WUY41" s="308"/>
      <c r="WUZ41" s="308"/>
      <c r="WVA41" s="308"/>
      <c r="WVB41" s="308"/>
      <c r="WVC41" s="308"/>
      <c r="WVD41" s="308"/>
      <c r="WVE41" s="308"/>
      <c r="WVF41" s="308"/>
      <c r="WVG41" s="308"/>
      <c r="WVH41" s="308"/>
      <c r="WVI41" s="308"/>
      <c r="WVJ41" s="308"/>
      <c r="WVK41" s="308"/>
      <c r="WVL41" s="308"/>
      <c r="WVM41" s="308"/>
      <c r="WVN41" s="308"/>
      <c r="WVO41" s="308"/>
      <c r="WVP41" s="308"/>
      <c r="WVQ41" s="308"/>
      <c r="WVR41" s="308"/>
      <c r="WVS41" s="308"/>
      <c r="WVT41" s="308"/>
      <c r="WVU41" s="308"/>
      <c r="WVV41" s="308"/>
      <c r="WVW41" s="308"/>
    </row>
    <row r="42" spans="1:16143" ht="38.25" customHeight="1" x14ac:dyDescent="0.25">
      <c r="A42" s="682"/>
      <c r="B42" s="682"/>
      <c r="C42" s="727"/>
      <c r="D42" s="618"/>
      <c r="E42" s="618"/>
      <c r="F42" s="618"/>
      <c r="G42" s="667"/>
      <c r="H42" s="149" t="s">
        <v>45</v>
      </c>
      <c r="I42" s="149">
        <v>100</v>
      </c>
      <c r="J42" s="755"/>
      <c r="K42" s="755"/>
      <c r="L42" s="755"/>
      <c r="M42" s="746"/>
      <c r="N42" s="746"/>
      <c r="O42" s="746"/>
      <c r="P42" s="746"/>
      <c r="Q42" s="755"/>
      <c r="R42" s="797"/>
    </row>
    <row r="43" spans="1:16143" ht="45" customHeight="1" x14ac:dyDescent="0.25">
      <c r="A43" s="682"/>
      <c r="B43" s="682"/>
      <c r="C43" s="727"/>
      <c r="D43" s="618"/>
      <c r="E43" s="618"/>
      <c r="F43" s="618"/>
      <c r="G43" s="667"/>
      <c r="H43" s="149" t="s">
        <v>1028</v>
      </c>
      <c r="I43" s="149">
        <v>300</v>
      </c>
      <c r="J43" s="755"/>
      <c r="K43" s="755"/>
      <c r="L43" s="755"/>
      <c r="M43" s="746"/>
      <c r="N43" s="746"/>
      <c r="O43" s="746"/>
      <c r="P43" s="746"/>
      <c r="Q43" s="755"/>
      <c r="R43" s="797"/>
    </row>
    <row r="44" spans="1:16143" ht="64.5" customHeight="1" x14ac:dyDescent="0.25">
      <c r="A44" s="682"/>
      <c r="B44" s="682"/>
      <c r="C44" s="731"/>
      <c r="D44" s="619"/>
      <c r="E44" s="619"/>
      <c r="F44" s="619"/>
      <c r="G44" s="408" t="s">
        <v>1029</v>
      </c>
      <c r="H44" s="149" t="s">
        <v>79</v>
      </c>
      <c r="I44" s="149">
        <v>1</v>
      </c>
      <c r="J44" s="756"/>
      <c r="K44" s="756"/>
      <c r="L44" s="756"/>
      <c r="M44" s="747"/>
      <c r="N44" s="747"/>
      <c r="O44" s="747"/>
      <c r="P44" s="747"/>
      <c r="Q44" s="756"/>
      <c r="R44" s="798"/>
    </row>
    <row r="45" spans="1:16143" ht="109.5" customHeight="1" x14ac:dyDescent="0.25">
      <c r="A45" s="682">
        <v>13</v>
      </c>
      <c r="B45" s="794">
        <v>1</v>
      </c>
      <c r="C45" s="794">
        <v>4</v>
      </c>
      <c r="D45" s="794">
        <v>2</v>
      </c>
      <c r="E45" s="794" t="s">
        <v>1030</v>
      </c>
      <c r="F45" s="794" t="s">
        <v>1031</v>
      </c>
      <c r="G45" s="794" t="s">
        <v>1032</v>
      </c>
      <c r="H45" s="149" t="s">
        <v>1033</v>
      </c>
      <c r="I45" s="149">
        <v>5</v>
      </c>
      <c r="J45" s="786" t="s">
        <v>1034</v>
      </c>
      <c r="K45" s="802" t="s">
        <v>52</v>
      </c>
      <c r="L45" s="794"/>
      <c r="M45" s="720">
        <v>44000</v>
      </c>
      <c r="N45" s="795"/>
      <c r="O45" s="720">
        <v>44000</v>
      </c>
      <c r="P45" s="795"/>
      <c r="Q45" s="667" t="s">
        <v>759</v>
      </c>
      <c r="R45" s="667" t="s">
        <v>1035</v>
      </c>
    </row>
    <row r="46" spans="1:16143" ht="129" customHeight="1" x14ac:dyDescent="0.25">
      <c r="A46" s="682"/>
      <c r="B46" s="794"/>
      <c r="C46" s="794"/>
      <c r="D46" s="794"/>
      <c r="E46" s="794"/>
      <c r="F46" s="794"/>
      <c r="G46" s="794"/>
      <c r="H46" s="149" t="s">
        <v>1036</v>
      </c>
      <c r="I46" s="149">
        <v>500</v>
      </c>
      <c r="J46" s="786"/>
      <c r="K46" s="802"/>
      <c r="L46" s="794"/>
      <c r="M46" s="720"/>
      <c r="N46" s="795"/>
      <c r="O46" s="720"/>
      <c r="P46" s="795"/>
      <c r="Q46" s="667"/>
      <c r="R46" s="667"/>
    </row>
    <row r="47" spans="1:16143" ht="131.25" customHeight="1" x14ac:dyDescent="0.25">
      <c r="A47" s="667">
        <v>14</v>
      </c>
      <c r="B47" s="667">
        <v>1</v>
      </c>
      <c r="C47" s="667">
        <v>4</v>
      </c>
      <c r="D47" s="667">
        <v>2</v>
      </c>
      <c r="E47" s="667" t="s">
        <v>1037</v>
      </c>
      <c r="F47" s="734" t="s">
        <v>1038</v>
      </c>
      <c r="G47" s="667" t="s">
        <v>78</v>
      </c>
      <c r="H47" s="469" t="s">
        <v>79</v>
      </c>
      <c r="I47" s="408">
        <v>1</v>
      </c>
      <c r="J47" s="667" t="s">
        <v>1039</v>
      </c>
      <c r="K47" s="667" t="s">
        <v>52</v>
      </c>
      <c r="L47" s="667"/>
      <c r="M47" s="801">
        <v>50000</v>
      </c>
      <c r="N47" s="801"/>
      <c r="O47" s="801">
        <v>50000</v>
      </c>
      <c r="P47" s="668"/>
      <c r="Q47" s="668" t="s">
        <v>759</v>
      </c>
      <c r="R47" s="668" t="s">
        <v>958</v>
      </c>
    </row>
    <row r="48" spans="1:16143" ht="149.25" customHeight="1" x14ac:dyDescent="0.25">
      <c r="A48" s="667"/>
      <c r="B48" s="667"/>
      <c r="C48" s="667"/>
      <c r="D48" s="667"/>
      <c r="E48" s="667"/>
      <c r="F48" s="734"/>
      <c r="G48" s="667"/>
      <c r="H48" s="469" t="s">
        <v>1040</v>
      </c>
      <c r="I48" s="408">
        <v>9</v>
      </c>
      <c r="J48" s="667"/>
      <c r="K48" s="667"/>
      <c r="L48" s="667"/>
      <c r="M48" s="801"/>
      <c r="N48" s="801"/>
      <c r="O48" s="801"/>
      <c r="P48" s="668"/>
      <c r="Q48" s="668"/>
      <c r="R48" s="668"/>
    </row>
    <row r="49" spans="1:21" ht="74.25" customHeight="1" x14ac:dyDescent="0.25">
      <c r="A49" s="682">
        <v>15</v>
      </c>
      <c r="B49" s="682">
        <v>1</v>
      </c>
      <c r="C49" s="682">
        <v>4</v>
      </c>
      <c r="D49" s="667">
        <v>2</v>
      </c>
      <c r="E49" s="667" t="s">
        <v>1041</v>
      </c>
      <c r="F49" s="667" t="s">
        <v>1042</v>
      </c>
      <c r="G49" s="667" t="s">
        <v>1043</v>
      </c>
      <c r="H49" s="149" t="s">
        <v>1044</v>
      </c>
      <c r="I49" s="149">
        <v>2000</v>
      </c>
      <c r="J49" s="794" t="s">
        <v>1045</v>
      </c>
      <c r="K49" s="794" t="s">
        <v>1046</v>
      </c>
      <c r="L49" s="794" t="s">
        <v>1047</v>
      </c>
      <c r="M49" s="795">
        <v>18000</v>
      </c>
      <c r="N49" s="795"/>
      <c r="O49" s="795">
        <v>18000</v>
      </c>
      <c r="P49" s="795"/>
      <c r="Q49" s="794" t="s">
        <v>759</v>
      </c>
      <c r="R49" s="777" t="s">
        <v>1048</v>
      </c>
    </row>
    <row r="50" spans="1:21" ht="68.25" customHeight="1" x14ac:dyDescent="0.25">
      <c r="A50" s="682"/>
      <c r="B50" s="682"/>
      <c r="C50" s="682"/>
      <c r="D50" s="667"/>
      <c r="E50" s="667"/>
      <c r="F50" s="667"/>
      <c r="G50" s="667"/>
      <c r="H50" s="149" t="s">
        <v>1049</v>
      </c>
      <c r="I50" s="149">
        <v>1000</v>
      </c>
      <c r="J50" s="794"/>
      <c r="K50" s="794"/>
      <c r="L50" s="794"/>
      <c r="M50" s="795"/>
      <c r="N50" s="795"/>
      <c r="O50" s="795"/>
      <c r="P50" s="795"/>
      <c r="Q50" s="794"/>
      <c r="R50" s="777"/>
    </row>
    <row r="51" spans="1:21" ht="60" customHeight="1" x14ac:dyDescent="0.25">
      <c r="A51" s="682"/>
      <c r="B51" s="682"/>
      <c r="C51" s="682"/>
      <c r="D51" s="667"/>
      <c r="E51" s="667"/>
      <c r="F51" s="667"/>
      <c r="G51" s="667"/>
      <c r="H51" s="149" t="s">
        <v>1050</v>
      </c>
      <c r="I51" s="149">
        <v>1000</v>
      </c>
      <c r="J51" s="794"/>
      <c r="K51" s="794"/>
      <c r="L51" s="794"/>
      <c r="M51" s="795"/>
      <c r="N51" s="795"/>
      <c r="O51" s="795"/>
      <c r="P51" s="795"/>
      <c r="Q51" s="794"/>
      <c r="R51" s="777"/>
    </row>
    <row r="52" spans="1:21" ht="63" customHeight="1" x14ac:dyDescent="0.25">
      <c r="A52" s="682"/>
      <c r="B52" s="682"/>
      <c r="C52" s="682"/>
      <c r="D52" s="667"/>
      <c r="E52" s="667"/>
      <c r="F52" s="667"/>
      <c r="G52" s="667"/>
      <c r="H52" s="149" t="s">
        <v>1051</v>
      </c>
      <c r="I52" s="149">
        <v>1000</v>
      </c>
      <c r="J52" s="794"/>
      <c r="K52" s="794"/>
      <c r="L52" s="794"/>
      <c r="M52" s="795"/>
      <c r="N52" s="795"/>
      <c r="O52" s="795"/>
      <c r="P52" s="795"/>
      <c r="Q52" s="794"/>
      <c r="R52" s="777"/>
    </row>
    <row r="53" spans="1:21" s="225" customFormat="1" ht="49.5" customHeight="1" x14ac:dyDescent="0.25">
      <c r="A53" s="682"/>
      <c r="B53" s="682"/>
      <c r="C53" s="682"/>
      <c r="D53" s="667"/>
      <c r="E53" s="667"/>
      <c r="F53" s="667"/>
      <c r="G53" s="667"/>
      <c r="H53" s="149" t="s">
        <v>1052</v>
      </c>
      <c r="I53" s="149">
        <v>2</v>
      </c>
      <c r="J53" s="794"/>
      <c r="K53" s="794"/>
      <c r="L53" s="794"/>
      <c r="M53" s="795"/>
      <c r="N53" s="795"/>
      <c r="O53" s="795"/>
      <c r="P53" s="795"/>
      <c r="Q53" s="794"/>
      <c r="R53" s="777"/>
    </row>
    <row r="54" spans="1:21" s="225" customFormat="1" ht="165" customHeight="1" x14ac:dyDescent="0.25">
      <c r="A54" s="411">
        <v>16</v>
      </c>
      <c r="B54" s="155">
        <v>1</v>
      </c>
      <c r="C54" s="155">
        <v>4</v>
      </c>
      <c r="D54" s="149">
        <v>2</v>
      </c>
      <c r="E54" s="149" t="s">
        <v>1053</v>
      </c>
      <c r="F54" s="149" t="s">
        <v>1054</v>
      </c>
      <c r="G54" s="149" t="s">
        <v>1055</v>
      </c>
      <c r="H54" s="149" t="s">
        <v>1055</v>
      </c>
      <c r="I54" s="149">
        <v>1</v>
      </c>
      <c r="J54" s="149" t="s">
        <v>1056</v>
      </c>
      <c r="K54" s="149" t="s">
        <v>52</v>
      </c>
      <c r="L54" s="149"/>
      <c r="M54" s="148">
        <v>130000</v>
      </c>
      <c r="N54" s="148"/>
      <c r="O54" s="148">
        <v>130000</v>
      </c>
      <c r="P54" s="148"/>
      <c r="Q54" s="149" t="s">
        <v>1023</v>
      </c>
      <c r="R54" s="475" t="s">
        <v>1057</v>
      </c>
    </row>
    <row r="55" spans="1:21" s="225" customFormat="1" ht="45" customHeight="1" x14ac:dyDescent="0.25">
      <c r="A55" s="732" t="s">
        <v>1058</v>
      </c>
      <c r="B55" s="677">
        <v>1</v>
      </c>
      <c r="C55" s="677">
        <v>4</v>
      </c>
      <c r="D55" s="617">
        <v>2</v>
      </c>
      <c r="E55" s="617" t="s">
        <v>1059</v>
      </c>
      <c r="F55" s="617" t="s">
        <v>1060</v>
      </c>
      <c r="G55" s="667" t="s">
        <v>1061</v>
      </c>
      <c r="H55" s="469" t="s">
        <v>972</v>
      </c>
      <c r="I55" s="408">
        <v>3</v>
      </c>
      <c r="J55" s="754" t="s">
        <v>1062</v>
      </c>
      <c r="K55" s="754" t="s">
        <v>52</v>
      </c>
      <c r="L55" s="754" t="s">
        <v>46</v>
      </c>
      <c r="M55" s="745">
        <v>165000</v>
      </c>
      <c r="N55" s="799">
        <v>20000</v>
      </c>
      <c r="O55" s="745">
        <v>165000</v>
      </c>
      <c r="P55" s="737">
        <v>20000</v>
      </c>
      <c r="Q55" s="617" t="s">
        <v>1063</v>
      </c>
      <c r="R55" s="754" t="s">
        <v>1064</v>
      </c>
    </row>
    <row r="56" spans="1:21" ht="46.5" customHeight="1" x14ac:dyDescent="0.25">
      <c r="A56" s="733"/>
      <c r="B56" s="727"/>
      <c r="C56" s="727"/>
      <c r="D56" s="618"/>
      <c r="E56" s="618"/>
      <c r="F56" s="618"/>
      <c r="G56" s="667"/>
      <c r="H56" s="469" t="s">
        <v>959</v>
      </c>
      <c r="I56" s="408">
        <v>30</v>
      </c>
      <c r="J56" s="755"/>
      <c r="K56" s="755"/>
      <c r="L56" s="755"/>
      <c r="M56" s="746"/>
      <c r="N56" s="800"/>
      <c r="O56" s="746"/>
      <c r="P56" s="748"/>
      <c r="Q56" s="618"/>
      <c r="R56" s="755"/>
      <c r="S56" s="1"/>
      <c r="T56" s="1"/>
      <c r="U56" s="1"/>
    </row>
    <row r="57" spans="1:21" ht="42.75" customHeight="1" x14ac:dyDescent="0.25">
      <c r="A57" s="733"/>
      <c r="B57" s="727"/>
      <c r="C57" s="727"/>
      <c r="D57" s="618"/>
      <c r="E57" s="618"/>
      <c r="F57" s="618"/>
      <c r="G57" s="408" t="s">
        <v>1065</v>
      </c>
      <c r="H57" s="469" t="s">
        <v>726</v>
      </c>
      <c r="I57" s="408">
        <v>1</v>
      </c>
      <c r="J57" s="755"/>
      <c r="K57" s="755"/>
      <c r="L57" s="755"/>
      <c r="M57" s="746"/>
      <c r="N57" s="800"/>
      <c r="O57" s="746"/>
      <c r="P57" s="748"/>
      <c r="Q57" s="618"/>
      <c r="R57" s="755"/>
    </row>
    <row r="58" spans="1:21" ht="30.75" customHeight="1" x14ac:dyDescent="0.25">
      <c r="A58" s="733"/>
      <c r="B58" s="727"/>
      <c r="C58" s="727"/>
      <c r="D58" s="618"/>
      <c r="E58" s="618"/>
      <c r="F58" s="618"/>
      <c r="G58" s="617" t="s">
        <v>1067</v>
      </c>
      <c r="H58" s="469" t="s">
        <v>64</v>
      </c>
      <c r="I58" s="408">
        <v>3</v>
      </c>
      <c r="J58" s="755"/>
      <c r="K58" s="755"/>
      <c r="L58" s="755"/>
      <c r="M58" s="746"/>
      <c r="N58" s="800"/>
      <c r="O58" s="746"/>
      <c r="P58" s="748"/>
      <c r="Q58" s="618"/>
      <c r="R58" s="755"/>
    </row>
    <row r="59" spans="1:21" ht="35.25" customHeight="1" x14ac:dyDescent="0.25">
      <c r="A59" s="733"/>
      <c r="B59" s="727"/>
      <c r="C59" s="727"/>
      <c r="D59" s="618"/>
      <c r="E59" s="618"/>
      <c r="F59" s="618"/>
      <c r="G59" s="618"/>
      <c r="H59" s="469" t="s">
        <v>75</v>
      </c>
      <c r="I59" s="408">
        <v>120</v>
      </c>
      <c r="J59" s="755"/>
      <c r="K59" s="755"/>
      <c r="L59" s="755"/>
      <c r="M59" s="746"/>
      <c r="N59" s="800"/>
      <c r="O59" s="746"/>
      <c r="P59" s="748"/>
      <c r="Q59" s="618"/>
      <c r="R59" s="755"/>
    </row>
    <row r="60" spans="1:21" ht="27.75" customHeight="1" x14ac:dyDescent="0.25">
      <c r="A60" s="733"/>
      <c r="B60" s="727"/>
      <c r="C60" s="727"/>
      <c r="D60" s="618"/>
      <c r="E60" s="618"/>
      <c r="F60" s="618"/>
      <c r="G60" s="618"/>
      <c r="H60" s="469" t="s">
        <v>51</v>
      </c>
      <c r="I60" s="408">
        <v>2</v>
      </c>
      <c r="J60" s="755"/>
      <c r="K60" s="755"/>
      <c r="L60" s="755"/>
      <c r="M60" s="746"/>
      <c r="N60" s="800"/>
      <c r="O60" s="746"/>
      <c r="P60" s="748"/>
      <c r="Q60" s="618"/>
      <c r="R60" s="755"/>
    </row>
    <row r="61" spans="1:21" ht="27" customHeight="1" x14ac:dyDescent="0.25">
      <c r="A61" s="733"/>
      <c r="B61" s="727"/>
      <c r="C61" s="727"/>
      <c r="D61" s="618"/>
      <c r="E61" s="618"/>
      <c r="F61" s="618"/>
      <c r="G61" s="619"/>
      <c r="H61" s="469" t="s">
        <v>75</v>
      </c>
      <c r="I61" s="408">
        <v>80</v>
      </c>
      <c r="J61" s="755"/>
      <c r="K61" s="755"/>
      <c r="L61" s="755"/>
      <c r="M61" s="746"/>
      <c r="N61" s="800"/>
      <c r="O61" s="746"/>
      <c r="P61" s="748"/>
      <c r="Q61" s="618"/>
      <c r="R61" s="755"/>
    </row>
    <row r="62" spans="1:21" ht="28.5" customHeight="1" x14ac:dyDescent="0.25">
      <c r="A62" s="733"/>
      <c r="B62" s="727"/>
      <c r="C62" s="727"/>
      <c r="D62" s="618"/>
      <c r="E62" s="618"/>
      <c r="F62" s="618"/>
      <c r="G62" s="667" t="s">
        <v>1068</v>
      </c>
      <c r="H62" s="469" t="s">
        <v>972</v>
      </c>
      <c r="I62" s="408">
        <v>4</v>
      </c>
      <c r="J62" s="755"/>
      <c r="K62" s="755"/>
      <c r="L62" s="755"/>
      <c r="M62" s="746"/>
      <c r="N62" s="800"/>
      <c r="O62" s="746"/>
      <c r="P62" s="748"/>
      <c r="Q62" s="618"/>
      <c r="R62" s="755"/>
    </row>
    <row r="63" spans="1:21" ht="57" customHeight="1" x14ac:dyDescent="0.25">
      <c r="A63" s="733"/>
      <c r="B63" s="727"/>
      <c r="C63" s="727"/>
      <c r="D63" s="618"/>
      <c r="E63" s="618"/>
      <c r="F63" s="618"/>
      <c r="G63" s="667"/>
      <c r="H63" s="469" t="s">
        <v>1069</v>
      </c>
      <c r="I63" s="408">
        <v>20</v>
      </c>
      <c r="J63" s="755"/>
      <c r="K63" s="755"/>
      <c r="L63" s="755"/>
      <c r="M63" s="746"/>
      <c r="N63" s="800"/>
      <c r="O63" s="746"/>
      <c r="P63" s="748"/>
      <c r="Q63" s="618"/>
      <c r="R63" s="755"/>
    </row>
    <row r="64" spans="1:21" ht="25.5" customHeight="1" x14ac:dyDescent="0.25">
      <c r="A64" s="733"/>
      <c r="B64" s="727"/>
      <c r="C64" s="727"/>
      <c r="D64" s="618"/>
      <c r="E64" s="618"/>
      <c r="F64" s="618"/>
      <c r="G64" s="667" t="s">
        <v>659</v>
      </c>
      <c r="H64" s="408" t="s">
        <v>659</v>
      </c>
      <c r="I64" s="408">
        <v>1</v>
      </c>
      <c r="J64" s="755"/>
      <c r="K64" s="755"/>
      <c r="L64" s="755"/>
      <c r="M64" s="746"/>
      <c r="N64" s="800"/>
      <c r="O64" s="746"/>
      <c r="P64" s="748"/>
      <c r="Q64" s="618"/>
      <c r="R64" s="755"/>
    </row>
    <row r="65" spans="1:21" ht="25.5" customHeight="1" x14ac:dyDescent="0.25">
      <c r="A65" s="733"/>
      <c r="B65" s="727"/>
      <c r="C65" s="727"/>
      <c r="D65" s="618"/>
      <c r="E65" s="618"/>
      <c r="F65" s="618"/>
      <c r="G65" s="667"/>
      <c r="H65" s="411" t="s">
        <v>1066</v>
      </c>
      <c r="I65" s="408">
        <v>500</v>
      </c>
      <c r="J65" s="755"/>
      <c r="K65" s="755"/>
      <c r="L65" s="755"/>
      <c r="M65" s="746"/>
      <c r="N65" s="800"/>
      <c r="O65" s="746"/>
      <c r="P65" s="748"/>
      <c r="Q65" s="618"/>
      <c r="R65" s="755"/>
    </row>
    <row r="66" spans="1:21" ht="64.5" customHeight="1" x14ac:dyDescent="0.25">
      <c r="A66" s="667">
        <v>18</v>
      </c>
      <c r="B66" s="667">
        <v>1</v>
      </c>
      <c r="C66" s="667">
        <v>4</v>
      </c>
      <c r="D66" s="667">
        <v>2</v>
      </c>
      <c r="E66" s="667" t="s">
        <v>1070</v>
      </c>
      <c r="F66" s="667" t="s">
        <v>1071</v>
      </c>
      <c r="G66" s="408" t="s">
        <v>1072</v>
      </c>
      <c r="H66" s="408" t="s">
        <v>1073</v>
      </c>
      <c r="I66" s="408">
        <v>5</v>
      </c>
      <c r="J66" s="794" t="s">
        <v>1074</v>
      </c>
      <c r="K66" s="794" t="s">
        <v>42</v>
      </c>
      <c r="L66" s="794" t="s">
        <v>34</v>
      </c>
      <c r="M66" s="795">
        <v>100000</v>
      </c>
      <c r="N66" s="795">
        <v>100000</v>
      </c>
      <c r="O66" s="795">
        <v>100000</v>
      </c>
      <c r="P66" s="795">
        <v>100000</v>
      </c>
      <c r="Q66" s="794" t="s">
        <v>1063</v>
      </c>
      <c r="R66" s="777" t="s">
        <v>1064</v>
      </c>
    </row>
    <row r="67" spans="1:21" ht="58.5" customHeight="1" x14ac:dyDescent="0.25">
      <c r="A67" s="667"/>
      <c r="B67" s="667"/>
      <c r="C67" s="667"/>
      <c r="D67" s="667"/>
      <c r="E67" s="667"/>
      <c r="F67" s="667"/>
      <c r="G67" s="667" t="s">
        <v>35</v>
      </c>
      <c r="H67" s="408" t="s">
        <v>62</v>
      </c>
      <c r="I67" s="408">
        <v>1</v>
      </c>
      <c r="J67" s="794"/>
      <c r="K67" s="794"/>
      <c r="L67" s="794"/>
      <c r="M67" s="795"/>
      <c r="N67" s="795"/>
      <c r="O67" s="795"/>
      <c r="P67" s="795"/>
      <c r="Q67" s="794"/>
      <c r="R67" s="777"/>
    </row>
    <row r="68" spans="1:21" ht="48" customHeight="1" x14ac:dyDescent="0.25">
      <c r="A68" s="667"/>
      <c r="B68" s="667"/>
      <c r="C68" s="667"/>
      <c r="D68" s="667"/>
      <c r="E68" s="667"/>
      <c r="F68" s="667"/>
      <c r="G68" s="667"/>
      <c r="H68" s="408" t="s">
        <v>63</v>
      </c>
      <c r="I68" s="408">
        <v>70</v>
      </c>
      <c r="J68" s="794"/>
      <c r="K68" s="794"/>
      <c r="L68" s="794"/>
      <c r="M68" s="795"/>
      <c r="N68" s="795"/>
      <c r="O68" s="795"/>
      <c r="P68" s="795"/>
      <c r="Q68" s="794"/>
      <c r="R68" s="777"/>
    </row>
    <row r="69" spans="1:21" ht="55.5" customHeight="1" x14ac:dyDescent="0.25">
      <c r="A69" s="667"/>
      <c r="B69" s="667"/>
      <c r="C69" s="667"/>
      <c r="D69" s="667"/>
      <c r="E69" s="667"/>
      <c r="F69" s="667"/>
      <c r="G69" s="408" t="s">
        <v>1075</v>
      </c>
      <c r="H69" s="408" t="s">
        <v>1076</v>
      </c>
      <c r="I69" s="408">
        <v>1</v>
      </c>
      <c r="J69" s="794"/>
      <c r="K69" s="794"/>
      <c r="L69" s="794"/>
      <c r="M69" s="795"/>
      <c r="N69" s="795"/>
      <c r="O69" s="795"/>
      <c r="P69" s="795"/>
      <c r="Q69" s="794"/>
      <c r="R69" s="777"/>
    </row>
    <row r="70" spans="1:21" s="311" customFormat="1" ht="36" customHeight="1" x14ac:dyDescent="0.25">
      <c r="A70" s="617">
        <v>19</v>
      </c>
      <c r="B70" s="617">
        <v>1</v>
      </c>
      <c r="C70" s="617">
        <v>4</v>
      </c>
      <c r="D70" s="617">
        <v>2</v>
      </c>
      <c r="E70" s="617" t="s">
        <v>1077</v>
      </c>
      <c r="F70" s="617" t="s">
        <v>1078</v>
      </c>
      <c r="G70" s="667" t="s">
        <v>1079</v>
      </c>
      <c r="H70" s="408" t="s">
        <v>45</v>
      </c>
      <c r="I70" s="408">
        <v>60</v>
      </c>
      <c r="J70" s="754" t="s">
        <v>1080</v>
      </c>
      <c r="K70" s="754" t="s">
        <v>42</v>
      </c>
      <c r="L70" s="754" t="s">
        <v>34</v>
      </c>
      <c r="M70" s="745">
        <v>220000</v>
      </c>
      <c r="N70" s="745">
        <v>260000</v>
      </c>
      <c r="O70" s="745">
        <v>220000</v>
      </c>
      <c r="P70" s="745">
        <v>260000</v>
      </c>
      <c r="Q70" s="754" t="s">
        <v>1063</v>
      </c>
      <c r="R70" s="796" t="s">
        <v>1081</v>
      </c>
      <c r="S70" s="310"/>
      <c r="T70" s="310"/>
      <c r="U70" s="310"/>
    </row>
    <row r="71" spans="1:21" s="311" customFormat="1" ht="27" customHeight="1" x14ac:dyDescent="0.25">
      <c r="A71" s="618"/>
      <c r="B71" s="618"/>
      <c r="C71" s="618"/>
      <c r="D71" s="618"/>
      <c r="E71" s="618"/>
      <c r="F71" s="618"/>
      <c r="G71" s="667"/>
      <c r="H71" s="408" t="s">
        <v>972</v>
      </c>
      <c r="I71" s="408">
        <v>3</v>
      </c>
      <c r="J71" s="755"/>
      <c r="K71" s="755"/>
      <c r="L71" s="755"/>
      <c r="M71" s="746"/>
      <c r="N71" s="746"/>
      <c r="O71" s="746"/>
      <c r="P71" s="746"/>
      <c r="Q71" s="755"/>
      <c r="R71" s="797"/>
      <c r="S71" s="310"/>
      <c r="T71" s="310"/>
      <c r="U71" s="310"/>
    </row>
    <row r="72" spans="1:21" s="311" customFormat="1" ht="36" customHeight="1" x14ac:dyDescent="0.25">
      <c r="A72" s="618"/>
      <c r="B72" s="618"/>
      <c r="C72" s="618"/>
      <c r="D72" s="618"/>
      <c r="E72" s="618"/>
      <c r="F72" s="618"/>
      <c r="G72" s="408" t="s">
        <v>1082</v>
      </c>
      <c r="H72" s="408" t="s">
        <v>661</v>
      </c>
      <c r="I72" s="408">
        <v>400</v>
      </c>
      <c r="J72" s="755"/>
      <c r="K72" s="755"/>
      <c r="L72" s="755"/>
      <c r="M72" s="746"/>
      <c r="N72" s="746"/>
      <c r="O72" s="746"/>
      <c r="P72" s="746"/>
      <c r="Q72" s="755"/>
      <c r="R72" s="797"/>
      <c r="S72" s="310"/>
      <c r="T72" s="310"/>
      <c r="U72" s="310"/>
    </row>
    <row r="73" spans="1:21" s="311" customFormat="1" ht="43.5" customHeight="1" x14ac:dyDescent="0.25">
      <c r="A73" s="618"/>
      <c r="B73" s="618"/>
      <c r="C73" s="618"/>
      <c r="D73" s="618"/>
      <c r="E73" s="618"/>
      <c r="F73" s="618"/>
      <c r="G73" s="667" t="s">
        <v>1083</v>
      </c>
      <c r="H73" s="408" t="s">
        <v>1084</v>
      </c>
      <c r="I73" s="408">
        <v>160</v>
      </c>
      <c r="J73" s="755"/>
      <c r="K73" s="755"/>
      <c r="L73" s="755"/>
      <c r="M73" s="746"/>
      <c r="N73" s="746"/>
      <c r="O73" s="746"/>
      <c r="P73" s="746"/>
      <c r="Q73" s="755"/>
      <c r="R73" s="797"/>
      <c r="S73" s="310"/>
      <c r="T73" s="310"/>
      <c r="U73" s="310"/>
    </row>
    <row r="74" spans="1:21" s="311" customFormat="1" ht="27.75" customHeight="1" x14ac:dyDescent="0.25">
      <c r="A74" s="618"/>
      <c r="B74" s="618"/>
      <c r="C74" s="618"/>
      <c r="D74" s="618"/>
      <c r="E74" s="618"/>
      <c r="F74" s="618"/>
      <c r="G74" s="667"/>
      <c r="H74" s="408" t="s">
        <v>62</v>
      </c>
      <c r="I74" s="408">
        <v>2</v>
      </c>
      <c r="J74" s="755"/>
      <c r="K74" s="755"/>
      <c r="L74" s="755"/>
      <c r="M74" s="746"/>
      <c r="N74" s="746"/>
      <c r="O74" s="746"/>
      <c r="P74" s="746"/>
      <c r="Q74" s="755"/>
      <c r="R74" s="797"/>
      <c r="S74" s="310"/>
      <c r="T74" s="310"/>
      <c r="U74" s="310"/>
    </row>
    <row r="75" spans="1:21" s="311" customFormat="1" ht="39.75" customHeight="1" x14ac:dyDescent="0.25">
      <c r="A75" s="618"/>
      <c r="B75" s="618"/>
      <c r="C75" s="618"/>
      <c r="D75" s="618"/>
      <c r="E75" s="618"/>
      <c r="F75" s="618"/>
      <c r="G75" s="617" t="s">
        <v>1085</v>
      </c>
      <c r="H75" s="408" t="s">
        <v>1086</v>
      </c>
      <c r="I75" s="408">
        <v>90</v>
      </c>
      <c r="J75" s="755"/>
      <c r="K75" s="755"/>
      <c r="L75" s="755"/>
      <c r="M75" s="746"/>
      <c r="N75" s="746"/>
      <c r="O75" s="746"/>
      <c r="P75" s="746"/>
      <c r="Q75" s="755"/>
      <c r="R75" s="797"/>
      <c r="S75" s="310"/>
      <c r="T75" s="310"/>
      <c r="U75" s="310"/>
    </row>
    <row r="76" spans="1:21" s="311" customFormat="1" ht="33" customHeight="1" x14ac:dyDescent="0.25">
      <c r="A76" s="618"/>
      <c r="B76" s="618"/>
      <c r="C76" s="618"/>
      <c r="D76" s="618"/>
      <c r="E76" s="618"/>
      <c r="F76" s="618"/>
      <c r="G76" s="619"/>
      <c r="H76" s="408" t="s">
        <v>972</v>
      </c>
      <c r="I76" s="408">
        <v>3</v>
      </c>
      <c r="J76" s="755"/>
      <c r="K76" s="755"/>
      <c r="L76" s="755"/>
      <c r="M76" s="746"/>
      <c r="N76" s="746"/>
      <c r="O76" s="746"/>
      <c r="P76" s="746"/>
      <c r="Q76" s="755"/>
      <c r="R76" s="797"/>
      <c r="S76" s="310"/>
      <c r="T76" s="310"/>
      <c r="U76" s="310"/>
    </row>
    <row r="77" spans="1:21" s="311" customFormat="1" ht="37.5" customHeight="1" x14ac:dyDescent="0.25">
      <c r="A77" s="618"/>
      <c r="B77" s="618"/>
      <c r="C77" s="618"/>
      <c r="D77" s="618"/>
      <c r="E77" s="618"/>
      <c r="F77" s="618"/>
      <c r="G77" s="408" t="s">
        <v>714</v>
      </c>
      <c r="H77" s="408" t="s">
        <v>1033</v>
      </c>
      <c r="I77" s="408">
        <v>1</v>
      </c>
      <c r="J77" s="755"/>
      <c r="K77" s="755"/>
      <c r="L77" s="755"/>
      <c r="M77" s="746"/>
      <c r="N77" s="746"/>
      <c r="O77" s="746"/>
      <c r="P77" s="746"/>
      <c r="Q77" s="755"/>
      <c r="R77" s="797"/>
      <c r="S77" s="310"/>
      <c r="T77" s="310"/>
      <c r="U77" s="310"/>
    </row>
    <row r="78" spans="1:21" s="311" customFormat="1" ht="61.5" customHeight="1" x14ac:dyDescent="0.25">
      <c r="A78" s="619"/>
      <c r="B78" s="619"/>
      <c r="C78" s="619"/>
      <c r="D78" s="619"/>
      <c r="E78" s="619"/>
      <c r="F78" s="619"/>
      <c r="G78" s="408" t="s">
        <v>1087</v>
      </c>
      <c r="H78" s="408" t="s">
        <v>1088</v>
      </c>
      <c r="I78" s="408">
        <v>1</v>
      </c>
      <c r="J78" s="756"/>
      <c r="K78" s="756"/>
      <c r="L78" s="756"/>
      <c r="M78" s="747"/>
      <c r="N78" s="747"/>
      <c r="O78" s="747"/>
      <c r="P78" s="747"/>
      <c r="Q78" s="756"/>
      <c r="R78" s="798"/>
      <c r="S78" s="310"/>
      <c r="T78" s="310"/>
      <c r="U78" s="310"/>
    </row>
    <row r="79" spans="1:21" ht="51.75" customHeight="1" x14ac:dyDescent="0.25">
      <c r="A79" s="617">
        <v>20</v>
      </c>
      <c r="B79" s="617">
        <v>1</v>
      </c>
      <c r="C79" s="617">
        <v>4</v>
      </c>
      <c r="D79" s="617">
        <v>2</v>
      </c>
      <c r="E79" s="617" t="s">
        <v>1089</v>
      </c>
      <c r="F79" s="617" t="s">
        <v>1090</v>
      </c>
      <c r="G79" s="667" t="s">
        <v>1079</v>
      </c>
      <c r="H79" s="408" t="s">
        <v>45</v>
      </c>
      <c r="I79" s="408">
        <v>20</v>
      </c>
      <c r="J79" s="754" t="s">
        <v>1091</v>
      </c>
      <c r="K79" s="754" t="s">
        <v>42</v>
      </c>
      <c r="L79" s="754" t="s">
        <v>77</v>
      </c>
      <c r="M79" s="745">
        <v>65000</v>
      </c>
      <c r="N79" s="745">
        <v>40000</v>
      </c>
      <c r="O79" s="745">
        <v>65000</v>
      </c>
      <c r="P79" s="745">
        <v>40000</v>
      </c>
      <c r="Q79" s="754" t="s">
        <v>1063</v>
      </c>
      <c r="R79" s="796" t="s">
        <v>1064</v>
      </c>
    </row>
    <row r="80" spans="1:21" ht="53.25" customHeight="1" x14ac:dyDescent="0.25">
      <c r="A80" s="618"/>
      <c r="B80" s="618"/>
      <c r="C80" s="618"/>
      <c r="D80" s="618"/>
      <c r="E80" s="618"/>
      <c r="F80" s="618"/>
      <c r="G80" s="667"/>
      <c r="H80" s="408" t="s">
        <v>1092</v>
      </c>
      <c r="I80" s="408">
        <v>8</v>
      </c>
      <c r="J80" s="755"/>
      <c r="K80" s="755"/>
      <c r="L80" s="755"/>
      <c r="M80" s="746"/>
      <c r="N80" s="746"/>
      <c r="O80" s="746"/>
      <c r="P80" s="746"/>
      <c r="Q80" s="755"/>
      <c r="R80" s="797"/>
    </row>
    <row r="81" spans="1:18" ht="53.25" customHeight="1" x14ac:dyDescent="0.25">
      <c r="A81" s="619"/>
      <c r="B81" s="619"/>
      <c r="C81" s="619"/>
      <c r="D81" s="619"/>
      <c r="E81" s="619"/>
      <c r="F81" s="619"/>
      <c r="G81" s="408" t="s">
        <v>1093</v>
      </c>
      <c r="H81" s="408" t="s">
        <v>1088</v>
      </c>
      <c r="I81" s="408">
        <v>1</v>
      </c>
      <c r="J81" s="756"/>
      <c r="K81" s="756"/>
      <c r="L81" s="756"/>
      <c r="M81" s="747"/>
      <c r="N81" s="747"/>
      <c r="O81" s="747"/>
      <c r="P81" s="747"/>
      <c r="Q81" s="756"/>
      <c r="R81" s="798"/>
    </row>
    <row r="82" spans="1:18" ht="42" customHeight="1" x14ac:dyDescent="0.25">
      <c r="A82" s="682">
        <v>21</v>
      </c>
      <c r="B82" s="682">
        <v>1</v>
      </c>
      <c r="C82" s="682">
        <v>4</v>
      </c>
      <c r="D82" s="667">
        <v>2</v>
      </c>
      <c r="E82" s="667" t="s">
        <v>1094</v>
      </c>
      <c r="F82" s="667" t="s">
        <v>1095</v>
      </c>
      <c r="G82" s="677" t="s">
        <v>57</v>
      </c>
      <c r="H82" s="408" t="s">
        <v>75</v>
      </c>
      <c r="I82" s="408">
        <v>120</v>
      </c>
      <c r="J82" s="794" t="s">
        <v>1096</v>
      </c>
      <c r="K82" s="794" t="s">
        <v>42</v>
      </c>
      <c r="L82" s="794" t="s">
        <v>42</v>
      </c>
      <c r="M82" s="795">
        <v>80000</v>
      </c>
      <c r="N82" s="795">
        <v>80000</v>
      </c>
      <c r="O82" s="795">
        <v>80000</v>
      </c>
      <c r="P82" s="795">
        <v>80000</v>
      </c>
      <c r="Q82" s="794" t="s">
        <v>1097</v>
      </c>
      <c r="R82" s="667" t="s">
        <v>1024</v>
      </c>
    </row>
    <row r="83" spans="1:18" ht="41.25" customHeight="1" x14ac:dyDescent="0.25">
      <c r="A83" s="682"/>
      <c r="B83" s="682"/>
      <c r="C83" s="682"/>
      <c r="D83" s="667"/>
      <c r="E83" s="667"/>
      <c r="F83" s="667"/>
      <c r="G83" s="731"/>
      <c r="H83" s="408" t="s">
        <v>57</v>
      </c>
      <c r="I83" s="408">
        <v>2</v>
      </c>
      <c r="J83" s="794"/>
      <c r="K83" s="794"/>
      <c r="L83" s="794"/>
      <c r="M83" s="795"/>
      <c r="N83" s="795"/>
      <c r="O83" s="795"/>
      <c r="P83" s="795"/>
      <c r="Q83" s="794"/>
      <c r="R83" s="667"/>
    </row>
    <row r="84" spans="1:18" ht="45.75" customHeight="1" x14ac:dyDescent="0.25">
      <c r="A84" s="682"/>
      <c r="B84" s="682"/>
      <c r="C84" s="682"/>
      <c r="D84" s="667"/>
      <c r="E84" s="667"/>
      <c r="F84" s="667"/>
      <c r="G84" s="677" t="s">
        <v>981</v>
      </c>
      <c r="H84" s="408" t="s">
        <v>45</v>
      </c>
      <c r="I84" s="408">
        <v>40</v>
      </c>
      <c r="J84" s="794"/>
      <c r="K84" s="794"/>
      <c r="L84" s="794"/>
      <c r="M84" s="795"/>
      <c r="N84" s="795"/>
      <c r="O84" s="795"/>
      <c r="P84" s="795"/>
      <c r="Q84" s="794"/>
      <c r="R84" s="667"/>
    </row>
    <row r="85" spans="1:18" ht="45.75" customHeight="1" x14ac:dyDescent="0.25">
      <c r="A85" s="682"/>
      <c r="B85" s="682"/>
      <c r="C85" s="682"/>
      <c r="D85" s="667"/>
      <c r="E85" s="667"/>
      <c r="F85" s="667"/>
      <c r="G85" s="731"/>
      <c r="H85" s="408" t="s">
        <v>982</v>
      </c>
      <c r="I85" s="408">
        <v>1</v>
      </c>
      <c r="J85" s="794"/>
      <c r="K85" s="794"/>
      <c r="L85" s="794"/>
      <c r="M85" s="795"/>
      <c r="N85" s="795"/>
      <c r="O85" s="795"/>
      <c r="P85" s="795"/>
      <c r="Q85" s="794"/>
      <c r="R85" s="667"/>
    </row>
    <row r="86" spans="1:18" ht="47.25" customHeight="1" x14ac:dyDescent="0.25">
      <c r="A86" s="682"/>
      <c r="B86" s="682"/>
      <c r="C86" s="682"/>
      <c r="D86" s="667"/>
      <c r="E86" s="667"/>
      <c r="F86" s="667"/>
      <c r="G86" s="411" t="s">
        <v>69</v>
      </c>
      <c r="H86" s="408" t="s">
        <v>753</v>
      </c>
      <c r="I86" s="408">
        <v>1</v>
      </c>
      <c r="J86" s="794"/>
      <c r="K86" s="794"/>
      <c r="L86" s="794"/>
      <c r="M86" s="795"/>
      <c r="N86" s="795"/>
      <c r="O86" s="795"/>
      <c r="P86" s="795"/>
      <c r="Q86" s="794"/>
      <c r="R86" s="667"/>
    </row>
    <row r="87" spans="1:18" ht="45.75" customHeight="1" x14ac:dyDescent="0.25">
      <c r="A87" s="682"/>
      <c r="B87" s="682"/>
      <c r="C87" s="682"/>
      <c r="D87" s="667"/>
      <c r="E87" s="667"/>
      <c r="F87" s="667"/>
      <c r="G87" s="411" t="s">
        <v>1072</v>
      </c>
      <c r="H87" s="408" t="s">
        <v>1098</v>
      </c>
      <c r="I87" s="408">
        <v>2</v>
      </c>
      <c r="J87" s="794"/>
      <c r="K87" s="794"/>
      <c r="L87" s="794"/>
      <c r="M87" s="795"/>
      <c r="N87" s="795"/>
      <c r="O87" s="795"/>
      <c r="P87" s="795"/>
      <c r="Q87" s="794"/>
      <c r="R87" s="667"/>
    </row>
    <row r="88" spans="1:18" ht="90.75" customHeight="1" x14ac:dyDescent="0.25">
      <c r="A88" s="682">
        <v>22</v>
      </c>
      <c r="B88" s="682">
        <v>1</v>
      </c>
      <c r="C88" s="682">
        <v>4</v>
      </c>
      <c r="D88" s="682">
        <v>2</v>
      </c>
      <c r="E88" s="667" t="s">
        <v>1099</v>
      </c>
      <c r="F88" s="667" t="s">
        <v>1100</v>
      </c>
      <c r="G88" s="667" t="s">
        <v>1101</v>
      </c>
      <c r="H88" s="408" t="s">
        <v>736</v>
      </c>
      <c r="I88" s="408">
        <v>1</v>
      </c>
      <c r="J88" s="667" t="s">
        <v>1102</v>
      </c>
      <c r="K88" s="667" t="s">
        <v>42</v>
      </c>
      <c r="L88" s="667"/>
      <c r="M88" s="668">
        <v>120000</v>
      </c>
      <c r="N88" s="668"/>
      <c r="O88" s="668">
        <v>120000</v>
      </c>
      <c r="P88" s="668"/>
      <c r="Q88" s="667" t="s">
        <v>987</v>
      </c>
      <c r="R88" s="777" t="s">
        <v>988</v>
      </c>
    </row>
    <row r="89" spans="1:18" ht="66.75" customHeight="1" x14ac:dyDescent="0.25">
      <c r="A89" s="682"/>
      <c r="B89" s="682"/>
      <c r="C89" s="682"/>
      <c r="D89" s="682"/>
      <c r="E89" s="667"/>
      <c r="F89" s="667"/>
      <c r="G89" s="667"/>
      <c r="H89" s="408" t="s">
        <v>75</v>
      </c>
      <c r="I89" s="408">
        <v>100</v>
      </c>
      <c r="J89" s="667"/>
      <c r="K89" s="667"/>
      <c r="L89" s="667"/>
      <c r="M89" s="668"/>
      <c r="N89" s="668"/>
      <c r="O89" s="668"/>
      <c r="P89" s="668"/>
      <c r="Q89" s="667"/>
      <c r="R89" s="777"/>
    </row>
    <row r="90" spans="1:18" ht="61.5" customHeight="1" x14ac:dyDescent="0.25">
      <c r="A90" s="682">
        <v>23</v>
      </c>
      <c r="B90" s="682">
        <v>1</v>
      </c>
      <c r="C90" s="682">
        <v>4</v>
      </c>
      <c r="D90" s="667">
        <v>2</v>
      </c>
      <c r="E90" s="667" t="s">
        <v>1103</v>
      </c>
      <c r="F90" s="667" t="s">
        <v>1104</v>
      </c>
      <c r="G90" s="667" t="s">
        <v>1105</v>
      </c>
      <c r="H90" s="408" t="s">
        <v>736</v>
      </c>
      <c r="I90" s="408">
        <v>1</v>
      </c>
      <c r="J90" s="794" t="s">
        <v>1106</v>
      </c>
      <c r="K90" s="794" t="s">
        <v>50</v>
      </c>
      <c r="L90" s="794"/>
      <c r="M90" s="795">
        <v>45000</v>
      </c>
      <c r="N90" s="795"/>
      <c r="O90" s="795">
        <v>45000</v>
      </c>
      <c r="P90" s="795"/>
      <c r="Q90" s="794" t="s">
        <v>987</v>
      </c>
      <c r="R90" s="667" t="s">
        <v>988</v>
      </c>
    </row>
    <row r="91" spans="1:18" ht="51" customHeight="1" x14ac:dyDescent="0.25">
      <c r="A91" s="682"/>
      <c r="B91" s="682"/>
      <c r="C91" s="682"/>
      <c r="D91" s="667"/>
      <c r="E91" s="667"/>
      <c r="F91" s="667"/>
      <c r="G91" s="667"/>
      <c r="H91" s="408" t="s">
        <v>75</v>
      </c>
      <c r="I91" s="408">
        <v>70</v>
      </c>
      <c r="J91" s="794"/>
      <c r="K91" s="794"/>
      <c r="L91" s="794"/>
      <c r="M91" s="795"/>
      <c r="N91" s="795"/>
      <c r="O91" s="795"/>
      <c r="P91" s="795"/>
      <c r="Q91" s="794"/>
      <c r="R91" s="682"/>
    </row>
    <row r="92" spans="1:18" ht="48" customHeight="1" x14ac:dyDescent="0.25">
      <c r="A92" s="682"/>
      <c r="B92" s="682"/>
      <c r="C92" s="682"/>
      <c r="D92" s="667"/>
      <c r="E92" s="667"/>
      <c r="F92" s="667"/>
      <c r="G92" s="667"/>
      <c r="H92" s="408" t="s">
        <v>753</v>
      </c>
      <c r="I92" s="408">
        <v>1</v>
      </c>
      <c r="J92" s="794"/>
      <c r="K92" s="794"/>
      <c r="L92" s="794"/>
      <c r="M92" s="795"/>
      <c r="N92" s="795"/>
      <c r="O92" s="795"/>
      <c r="P92" s="795"/>
      <c r="Q92" s="794"/>
      <c r="R92" s="682"/>
    </row>
    <row r="93" spans="1:18" ht="156.75" customHeight="1" x14ac:dyDescent="0.25">
      <c r="A93" s="411">
        <v>24</v>
      </c>
      <c r="B93" s="411">
        <v>1</v>
      </c>
      <c r="C93" s="411">
        <v>4</v>
      </c>
      <c r="D93" s="408">
        <v>2</v>
      </c>
      <c r="E93" s="408" t="s">
        <v>1107</v>
      </c>
      <c r="F93" s="408" t="s">
        <v>1108</v>
      </c>
      <c r="G93" s="406" t="s">
        <v>1109</v>
      </c>
      <c r="H93" s="406" t="s">
        <v>753</v>
      </c>
      <c r="I93" s="406">
        <v>1</v>
      </c>
      <c r="J93" s="149" t="s">
        <v>1110</v>
      </c>
      <c r="K93" s="149" t="s">
        <v>42</v>
      </c>
      <c r="L93" s="149"/>
      <c r="M93" s="148">
        <v>90000</v>
      </c>
      <c r="N93" s="148"/>
      <c r="O93" s="433">
        <v>90000</v>
      </c>
      <c r="P93" s="433"/>
      <c r="Q93" s="149" t="s">
        <v>1063</v>
      </c>
      <c r="R93" s="463" t="s">
        <v>1064</v>
      </c>
    </row>
    <row r="94" spans="1:18" ht="145.5" customHeight="1" x14ac:dyDescent="0.25">
      <c r="A94" s="411">
        <v>25</v>
      </c>
      <c r="B94" s="411">
        <v>1</v>
      </c>
      <c r="C94" s="411">
        <v>4</v>
      </c>
      <c r="D94" s="408">
        <v>2</v>
      </c>
      <c r="E94" s="408" t="s">
        <v>1111</v>
      </c>
      <c r="F94" s="408" t="s">
        <v>1112</v>
      </c>
      <c r="G94" s="406" t="s">
        <v>1113</v>
      </c>
      <c r="H94" s="406" t="s">
        <v>342</v>
      </c>
      <c r="I94" s="406">
        <v>1</v>
      </c>
      <c r="J94" s="149" t="s">
        <v>1114</v>
      </c>
      <c r="K94" s="149" t="s">
        <v>42</v>
      </c>
      <c r="L94" s="149"/>
      <c r="M94" s="148">
        <v>80000</v>
      </c>
      <c r="N94" s="148"/>
      <c r="O94" s="148">
        <v>80000</v>
      </c>
      <c r="P94" s="149"/>
      <c r="Q94" s="149" t="s">
        <v>1063</v>
      </c>
      <c r="R94" s="476" t="s">
        <v>1081</v>
      </c>
    </row>
    <row r="95" spans="1:18" ht="38.25" customHeight="1" x14ac:dyDescent="0.25">
      <c r="A95" s="682">
        <v>26</v>
      </c>
      <c r="B95" s="682">
        <v>1</v>
      </c>
      <c r="C95" s="682">
        <v>4</v>
      </c>
      <c r="D95" s="667">
        <v>2</v>
      </c>
      <c r="E95" s="667" t="s">
        <v>1115</v>
      </c>
      <c r="F95" s="667" t="s">
        <v>1116</v>
      </c>
      <c r="G95" s="667" t="s">
        <v>1117</v>
      </c>
      <c r="H95" s="408" t="s">
        <v>64</v>
      </c>
      <c r="I95" s="406">
        <v>3</v>
      </c>
      <c r="J95" s="794" t="s">
        <v>1118</v>
      </c>
      <c r="K95" s="794" t="s">
        <v>42</v>
      </c>
      <c r="L95" s="794"/>
      <c r="M95" s="795">
        <v>50000</v>
      </c>
      <c r="N95" s="795"/>
      <c r="O95" s="795">
        <v>50000</v>
      </c>
      <c r="P95" s="795"/>
      <c r="Q95" s="794" t="s">
        <v>1063</v>
      </c>
      <c r="R95" s="777" t="s">
        <v>1119</v>
      </c>
    </row>
    <row r="96" spans="1:18" ht="48.75" customHeight="1" x14ac:dyDescent="0.25">
      <c r="A96" s="682"/>
      <c r="B96" s="682"/>
      <c r="C96" s="682"/>
      <c r="D96" s="667"/>
      <c r="E96" s="667"/>
      <c r="F96" s="667"/>
      <c r="G96" s="667"/>
      <c r="H96" s="408" t="s">
        <v>45</v>
      </c>
      <c r="I96" s="406">
        <v>200</v>
      </c>
      <c r="J96" s="794"/>
      <c r="K96" s="794"/>
      <c r="L96" s="794"/>
      <c r="M96" s="795"/>
      <c r="N96" s="795"/>
      <c r="O96" s="795"/>
      <c r="P96" s="795"/>
      <c r="Q96" s="794"/>
      <c r="R96" s="777"/>
    </row>
    <row r="97" spans="1:18" ht="34.5" customHeight="1" x14ac:dyDescent="0.25">
      <c r="A97" s="682">
        <v>27</v>
      </c>
      <c r="B97" s="682">
        <v>1</v>
      </c>
      <c r="C97" s="682">
        <v>4</v>
      </c>
      <c r="D97" s="667">
        <v>2</v>
      </c>
      <c r="E97" s="667" t="s">
        <v>1120</v>
      </c>
      <c r="F97" s="667" t="s">
        <v>1121</v>
      </c>
      <c r="G97" s="408" t="s">
        <v>1122</v>
      </c>
      <c r="H97" s="411" t="s">
        <v>726</v>
      </c>
      <c r="I97" s="408">
        <v>1</v>
      </c>
      <c r="J97" s="793" t="s">
        <v>1123</v>
      </c>
      <c r="K97" s="682" t="s">
        <v>1124</v>
      </c>
      <c r="L97" s="682"/>
      <c r="M97" s="720">
        <v>50000</v>
      </c>
      <c r="N97" s="720"/>
      <c r="O97" s="720">
        <v>50000</v>
      </c>
      <c r="P97" s="720"/>
      <c r="Q97" s="667" t="s">
        <v>1063</v>
      </c>
      <c r="R97" s="667" t="s">
        <v>1081</v>
      </c>
    </row>
    <row r="98" spans="1:18" ht="36" customHeight="1" x14ac:dyDescent="0.25">
      <c r="A98" s="682"/>
      <c r="B98" s="682"/>
      <c r="C98" s="682"/>
      <c r="D98" s="667"/>
      <c r="E98" s="667"/>
      <c r="F98" s="667"/>
      <c r="G98" s="408" t="s">
        <v>1125</v>
      </c>
      <c r="H98" s="408" t="s">
        <v>972</v>
      </c>
      <c r="I98" s="408">
        <v>2</v>
      </c>
      <c r="J98" s="793"/>
      <c r="K98" s="682"/>
      <c r="L98" s="682"/>
      <c r="M98" s="720"/>
      <c r="N98" s="720"/>
      <c r="O98" s="720"/>
      <c r="P98" s="720"/>
      <c r="Q98" s="667"/>
      <c r="R98" s="682"/>
    </row>
    <row r="99" spans="1:18" ht="36" customHeight="1" x14ac:dyDescent="0.25">
      <c r="A99" s="682"/>
      <c r="B99" s="682"/>
      <c r="C99" s="682"/>
      <c r="D99" s="667"/>
      <c r="E99" s="667"/>
      <c r="F99" s="667"/>
      <c r="G99" s="408" t="s">
        <v>1126</v>
      </c>
      <c r="H99" s="408" t="s">
        <v>1088</v>
      </c>
      <c r="I99" s="408">
        <v>10</v>
      </c>
      <c r="J99" s="793"/>
      <c r="K99" s="682"/>
      <c r="L99" s="682"/>
      <c r="M99" s="720"/>
      <c r="N99" s="720"/>
      <c r="O99" s="720"/>
      <c r="P99" s="720"/>
      <c r="Q99" s="667"/>
      <c r="R99" s="682"/>
    </row>
    <row r="100" spans="1:18" ht="87.75" customHeight="1" x14ac:dyDescent="0.25">
      <c r="A100" s="682">
        <v>28</v>
      </c>
      <c r="B100" s="682">
        <v>1</v>
      </c>
      <c r="C100" s="682">
        <v>4</v>
      </c>
      <c r="D100" s="667">
        <v>2</v>
      </c>
      <c r="E100" s="667" t="s">
        <v>1127</v>
      </c>
      <c r="F100" s="667" t="s">
        <v>1128</v>
      </c>
      <c r="G100" s="617" t="s">
        <v>659</v>
      </c>
      <c r="H100" s="408" t="s">
        <v>342</v>
      </c>
      <c r="I100" s="408">
        <v>1</v>
      </c>
      <c r="J100" s="793" t="s">
        <v>1129</v>
      </c>
      <c r="K100" s="682" t="s">
        <v>42</v>
      </c>
      <c r="L100" s="682"/>
      <c r="M100" s="720">
        <v>16000</v>
      </c>
      <c r="N100" s="720"/>
      <c r="O100" s="720">
        <v>16000</v>
      </c>
      <c r="P100" s="720"/>
      <c r="Q100" s="667" t="s">
        <v>1063</v>
      </c>
      <c r="R100" s="667" t="s">
        <v>802</v>
      </c>
    </row>
    <row r="101" spans="1:18" ht="85.5" customHeight="1" x14ac:dyDescent="0.25">
      <c r="A101" s="682"/>
      <c r="B101" s="682"/>
      <c r="C101" s="682"/>
      <c r="D101" s="667"/>
      <c r="E101" s="667"/>
      <c r="F101" s="667"/>
      <c r="G101" s="619"/>
      <c r="H101" s="408" t="s">
        <v>661</v>
      </c>
      <c r="I101" s="408">
        <v>2000</v>
      </c>
      <c r="J101" s="793"/>
      <c r="K101" s="682"/>
      <c r="L101" s="682"/>
      <c r="M101" s="720"/>
      <c r="N101" s="720"/>
      <c r="O101" s="720"/>
      <c r="P101" s="720"/>
      <c r="Q101" s="667"/>
      <c r="R101" s="667"/>
    </row>
    <row r="102" spans="1:18" x14ac:dyDescent="0.35">
      <c r="A102" s="477"/>
      <c r="B102" s="223"/>
      <c r="C102" s="223"/>
      <c r="D102" s="223"/>
      <c r="E102" s="223"/>
      <c r="F102" s="223"/>
      <c r="G102" s="223"/>
      <c r="H102" s="223"/>
      <c r="I102" s="223"/>
      <c r="J102" s="223"/>
      <c r="K102" s="223"/>
      <c r="L102" s="223"/>
      <c r="M102" s="478"/>
      <c r="N102" s="478"/>
      <c r="O102" s="478"/>
      <c r="P102" s="478"/>
      <c r="Q102" s="223"/>
      <c r="R102" s="223"/>
    </row>
    <row r="103" spans="1:18" x14ac:dyDescent="0.35">
      <c r="A103" s="477"/>
      <c r="B103" s="223"/>
      <c r="C103" s="223"/>
      <c r="D103" s="223"/>
      <c r="E103" s="223"/>
      <c r="F103" s="223"/>
      <c r="G103" s="223"/>
      <c r="H103" s="223"/>
      <c r="I103" s="223"/>
      <c r="J103" s="223"/>
      <c r="K103" s="223"/>
      <c r="L103" s="223"/>
      <c r="M103" s="791"/>
      <c r="N103" s="792" t="s">
        <v>36</v>
      </c>
      <c r="O103" s="792"/>
      <c r="P103" s="792"/>
      <c r="Q103" s="223"/>
      <c r="R103" s="223"/>
    </row>
    <row r="104" spans="1:18" x14ac:dyDescent="0.35">
      <c r="A104" s="477"/>
      <c r="B104" s="223"/>
      <c r="C104" s="223"/>
      <c r="D104" s="223"/>
      <c r="E104" s="223"/>
      <c r="F104" s="223"/>
      <c r="G104" s="223"/>
      <c r="H104" s="223"/>
      <c r="I104" s="223"/>
      <c r="J104" s="223"/>
      <c r="K104" s="223"/>
      <c r="L104" s="223"/>
      <c r="M104" s="791"/>
      <c r="N104" s="479" t="s">
        <v>37</v>
      </c>
      <c r="O104" s="791" t="s">
        <v>38</v>
      </c>
      <c r="P104" s="791"/>
      <c r="Q104" s="223"/>
      <c r="R104" s="223"/>
    </row>
    <row r="105" spans="1:18" x14ac:dyDescent="0.35">
      <c r="A105" s="477"/>
      <c r="B105" s="223"/>
      <c r="C105" s="223"/>
      <c r="D105" s="223"/>
      <c r="E105" s="223"/>
      <c r="F105" s="223"/>
      <c r="G105" s="223"/>
      <c r="H105" s="223"/>
      <c r="I105" s="223"/>
      <c r="J105" s="223"/>
      <c r="K105" s="223"/>
      <c r="L105" s="223"/>
      <c r="M105" s="791"/>
      <c r="N105" s="479"/>
      <c r="O105" s="479">
        <v>2020</v>
      </c>
      <c r="P105" s="479">
        <v>2021</v>
      </c>
      <c r="Q105" s="223"/>
      <c r="R105" s="223"/>
    </row>
    <row r="106" spans="1:18" x14ac:dyDescent="0.35">
      <c r="A106" s="477"/>
      <c r="B106" s="223"/>
      <c r="C106" s="223"/>
      <c r="D106" s="223"/>
      <c r="E106" s="223"/>
      <c r="F106" s="223"/>
      <c r="G106" s="223"/>
      <c r="H106" s="223"/>
      <c r="I106" s="223"/>
      <c r="J106" s="223"/>
      <c r="K106" s="223"/>
      <c r="L106" s="223"/>
      <c r="M106" s="479" t="s">
        <v>2002</v>
      </c>
      <c r="N106" s="480">
        <v>28</v>
      </c>
      <c r="O106" s="481">
        <f>O9+O11+O13+O15+O23+O25+O31+O36+O41+O45+O47+O49+O54+O55+O66+O70+O79+O82+O88+O90+O93+O94+O95+O97+O100</f>
        <v>2670000</v>
      </c>
      <c r="P106" s="481">
        <f>P7+P17+P36+P39+P55+P66+P70+P79+P82</f>
        <v>879000</v>
      </c>
      <c r="Q106" s="478"/>
      <c r="R106" s="223"/>
    </row>
    <row r="107" spans="1:18" x14ac:dyDescent="0.35">
      <c r="A107" s="477"/>
      <c r="B107" s="223"/>
      <c r="C107" s="223"/>
      <c r="D107" s="223"/>
      <c r="E107" s="223"/>
      <c r="F107" s="223"/>
      <c r="G107" s="223"/>
      <c r="H107" s="223"/>
      <c r="I107" s="223"/>
      <c r="J107" s="223"/>
      <c r="K107" s="223"/>
      <c r="L107" s="223"/>
      <c r="M107" s="478"/>
      <c r="N107" s="478"/>
      <c r="O107" s="478"/>
      <c r="P107" s="478"/>
      <c r="Q107" s="223"/>
      <c r="R107" s="223"/>
    </row>
    <row r="108" spans="1:18" x14ac:dyDescent="0.35">
      <c r="A108" s="477"/>
      <c r="B108" s="223"/>
      <c r="C108" s="223"/>
      <c r="D108" s="223"/>
      <c r="E108" s="223"/>
      <c r="F108" s="223"/>
      <c r="G108" s="223"/>
      <c r="H108" s="223"/>
      <c r="I108" s="223"/>
      <c r="J108" s="223"/>
      <c r="K108" s="223"/>
      <c r="L108" s="223"/>
      <c r="M108" s="478"/>
      <c r="N108" s="478"/>
      <c r="O108" s="478"/>
      <c r="P108" s="478"/>
      <c r="Q108" s="223"/>
      <c r="R108" s="223"/>
    </row>
    <row r="109" spans="1:18" x14ac:dyDescent="0.35">
      <c r="A109" s="477"/>
      <c r="B109" s="223"/>
      <c r="C109" s="223"/>
      <c r="D109" s="223"/>
      <c r="E109" s="223"/>
      <c r="F109" s="223"/>
      <c r="G109" s="223"/>
      <c r="H109" s="223"/>
      <c r="I109" s="223"/>
      <c r="J109" s="223"/>
      <c r="K109" s="223"/>
      <c r="L109" s="223"/>
      <c r="M109" s="478"/>
      <c r="N109" s="478"/>
      <c r="O109" s="478"/>
      <c r="P109" s="478"/>
      <c r="Q109" s="223"/>
      <c r="R109" s="223"/>
    </row>
    <row r="110" spans="1:18" x14ac:dyDescent="0.35">
      <c r="A110" s="477"/>
      <c r="B110" s="223"/>
      <c r="C110" s="223"/>
      <c r="D110" s="223"/>
      <c r="E110" s="223"/>
      <c r="F110" s="223"/>
      <c r="G110" s="223"/>
      <c r="H110" s="223"/>
      <c r="I110" s="223"/>
      <c r="J110" s="223"/>
      <c r="K110" s="223"/>
      <c r="L110" s="223"/>
      <c r="M110" s="478"/>
      <c r="N110" s="478"/>
      <c r="O110" s="478"/>
      <c r="P110" s="478"/>
      <c r="Q110" s="223"/>
      <c r="R110" s="223"/>
    </row>
  </sheetData>
  <mergeCells count="424">
    <mergeCell ref="C4:C5"/>
    <mergeCell ref="D4:D5"/>
    <mergeCell ref="E4:E5"/>
    <mergeCell ref="F4:F5"/>
    <mergeCell ref="Q7:Q8"/>
    <mergeCell ref="R7:R8"/>
    <mergeCell ref="K7:K8"/>
    <mergeCell ref="Q4:Q5"/>
    <mergeCell ref="L7:L8"/>
    <mergeCell ref="M7:M8"/>
    <mergeCell ref="N7:N8"/>
    <mergeCell ref="O7:O8"/>
    <mergeCell ref="P7:P8"/>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11:C12"/>
    <mergeCell ref="D11:D12"/>
    <mergeCell ref="E11:E12"/>
    <mergeCell ref="F11:F12"/>
    <mergeCell ref="G11:G12"/>
    <mergeCell ref="P11:P12"/>
    <mergeCell ref="Q11:Q12"/>
    <mergeCell ref="R11:R12"/>
    <mergeCell ref="A9:A10"/>
    <mergeCell ref="B9:B10"/>
    <mergeCell ref="C9:C10"/>
    <mergeCell ref="D9:D10"/>
    <mergeCell ref="E9:E10"/>
    <mergeCell ref="F9:F10"/>
    <mergeCell ref="G9:G10"/>
    <mergeCell ref="J9:J10"/>
    <mergeCell ref="Q9:Q10"/>
    <mergeCell ref="R9:R10"/>
    <mergeCell ref="K9:K10"/>
    <mergeCell ref="L9:L10"/>
    <mergeCell ref="M9:M10"/>
    <mergeCell ref="N9:N10"/>
    <mergeCell ref="O9:O10"/>
    <mergeCell ref="P9:P10"/>
    <mergeCell ref="R15:R16"/>
    <mergeCell ref="L15:L16"/>
    <mergeCell ref="M15:M16"/>
    <mergeCell ref="D13:D14"/>
    <mergeCell ref="E13:E14"/>
    <mergeCell ref="F13:F14"/>
    <mergeCell ref="F15:F16"/>
    <mergeCell ref="G15:G16"/>
    <mergeCell ref="J15:J16"/>
    <mergeCell ref="P13:P14"/>
    <mergeCell ref="Q13:Q14"/>
    <mergeCell ref="R13:R14"/>
    <mergeCell ref="Q15:Q16"/>
    <mergeCell ref="M11:M12"/>
    <mergeCell ref="N11:N12"/>
    <mergeCell ref="O11:O12"/>
    <mergeCell ref="J11:J12"/>
    <mergeCell ref="K11:K12"/>
    <mergeCell ref="L11:L12"/>
    <mergeCell ref="K15:K16"/>
    <mergeCell ref="O13:O14"/>
    <mergeCell ref="A15:A16"/>
    <mergeCell ref="B15:B16"/>
    <mergeCell ref="C15:C16"/>
    <mergeCell ref="D15:D16"/>
    <mergeCell ref="E15:E16"/>
    <mergeCell ref="G13:G14"/>
    <mergeCell ref="J13:J14"/>
    <mergeCell ref="K13:K14"/>
    <mergeCell ref="L13:L14"/>
    <mergeCell ref="M13:M14"/>
    <mergeCell ref="N13:N14"/>
    <mergeCell ref="N15:N16"/>
    <mergeCell ref="O15:O16"/>
    <mergeCell ref="A13:A14"/>
    <mergeCell ref="A11:A12"/>
    <mergeCell ref="B11:B12"/>
    <mergeCell ref="A17:A22"/>
    <mergeCell ref="B17:B22"/>
    <mergeCell ref="C17:C22"/>
    <mergeCell ref="D17:D22"/>
    <mergeCell ref="E17:E22"/>
    <mergeCell ref="F17:F22"/>
    <mergeCell ref="O17:O22"/>
    <mergeCell ref="P17:P22"/>
    <mergeCell ref="B13:B14"/>
    <mergeCell ref="C13:C14"/>
    <mergeCell ref="P15:P16"/>
    <mergeCell ref="Q17:Q22"/>
    <mergeCell ref="R17:R22"/>
    <mergeCell ref="G19:G20"/>
    <mergeCell ref="G21:G22"/>
    <mergeCell ref="G17:G18"/>
    <mergeCell ref="J17:J22"/>
    <mergeCell ref="K17:K22"/>
    <mergeCell ref="L17:L22"/>
    <mergeCell ref="M17:M22"/>
    <mergeCell ref="N17:N22"/>
    <mergeCell ref="R23:R24"/>
    <mergeCell ref="L23:L24"/>
    <mergeCell ref="M23:M24"/>
    <mergeCell ref="N23:N24"/>
    <mergeCell ref="O23:O24"/>
    <mergeCell ref="P23:P24"/>
    <mergeCell ref="Q23:Q24"/>
    <mergeCell ref="A23:A24"/>
    <mergeCell ref="B23:B24"/>
    <mergeCell ref="C23:C24"/>
    <mergeCell ref="D23:D24"/>
    <mergeCell ref="E23:E24"/>
    <mergeCell ref="F23:F24"/>
    <mergeCell ref="G23:G24"/>
    <mergeCell ref="J23:J24"/>
    <mergeCell ref="K23:K24"/>
    <mergeCell ref="A31:A35"/>
    <mergeCell ref="B31:B35"/>
    <mergeCell ref="C31:C35"/>
    <mergeCell ref="D31:D35"/>
    <mergeCell ref="E31:E35"/>
    <mergeCell ref="F31:F35"/>
    <mergeCell ref="R25:R30"/>
    <mergeCell ref="K25:K30"/>
    <mergeCell ref="L25:L30"/>
    <mergeCell ref="M25:M30"/>
    <mergeCell ref="N25:N30"/>
    <mergeCell ref="O25:O30"/>
    <mergeCell ref="P25:P30"/>
    <mergeCell ref="A25:A30"/>
    <mergeCell ref="B25:B30"/>
    <mergeCell ref="C25:C30"/>
    <mergeCell ref="D25:D30"/>
    <mergeCell ref="E25:E30"/>
    <mergeCell ref="F25:F30"/>
    <mergeCell ref="G25:G26"/>
    <mergeCell ref="J25:J30"/>
    <mergeCell ref="Q25:Q30"/>
    <mergeCell ref="Q31:Q35"/>
    <mergeCell ref="R31:R35"/>
    <mergeCell ref="G32:G33"/>
    <mergeCell ref="J32:J35"/>
    <mergeCell ref="G34:G35"/>
    <mergeCell ref="K31:K35"/>
    <mergeCell ref="L31:L35"/>
    <mergeCell ref="M31:M35"/>
    <mergeCell ref="N31:N35"/>
    <mergeCell ref="O31:O35"/>
    <mergeCell ref="P31:P35"/>
    <mergeCell ref="P36:P38"/>
    <mergeCell ref="Q36:Q38"/>
    <mergeCell ref="R36:R38"/>
    <mergeCell ref="A39:A40"/>
    <mergeCell ref="B39:B40"/>
    <mergeCell ref="C39:C40"/>
    <mergeCell ref="D39:D40"/>
    <mergeCell ref="E39:E40"/>
    <mergeCell ref="F39:F40"/>
    <mergeCell ref="G39:G40"/>
    <mergeCell ref="J36:J38"/>
    <mergeCell ref="K36:K38"/>
    <mergeCell ref="L36:L38"/>
    <mergeCell ref="M36:M38"/>
    <mergeCell ref="N36:N38"/>
    <mergeCell ref="O36:O38"/>
    <mergeCell ref="A36:A38"/>
    <mergeCell ref="B36:B38"/>
    <mergeCell ref="C36:C38"/>
    <mergeCell ref="D36:D38"/>
    <mergeCell ref="E36:E38"/>
    <mergeCell ref="F36:F38"/>
    <mergeCell ref="P39:P40"/>
    <mergeCell ref="Q39:Q40"/>
    <mergeCell ref="N45:N46"/>
    <mergeCell ref="A41:A44"/>
    <mergeCell ref="B41:B44"/>
    <mergeCell ref="C41:C44"/>
    <mergeCell ref="D41:D44"/>
    <mergeCell ref="E41:E44"/>
    <mergeCell ref="F41:F44"/>
    <mergeCell ref="G41:G43"/>
    <mergeCell ref="R39:R40"/>
    <mergeCell ref="J39:J40"/>
    <mergeCell ref="K39:K40"/>
    <mergeCell ref="L39:L40"/>
    <mergeCell ref="M39:M40"/>
    <mergeCell ref="N39:N40"/>
    <mergeCell ref="O39:O40"/>
    <mergeCell ref="G45:G46"/>
    <mergeCell ref="J45:J46"/>
    <mergeCell ref="K45:K46"/>
    <mergeCell ref="P41:P44"/>
    <mergeCell ref="Q41:Q44"/>
    <mergeCell ref="R41:R44"/>
    <mergeCell ref="A45:A46"/>
    <mergeCell ref="B45:B46"/>
    <mergeCell ref="C45:C46"/>
    <mergeCell ref="D45:D46"/>
    <mergeCell ref="E45:E46"/>
    <mergeCell ref="F45:F46"/>
    <mergeCell ref="J41:J44"/>
    <mergeCell ref="K41:K44"/>
    <mergeCell ref="L41:L44"/>
    <mergeCell ref="M41:M44"/>
    <mergeCell ref="N41:N44"/>
    <mergeCell ref="O41:O44"/>
    <mergeCell ref="O45:O46"/>
    <mergeCell ref="P45:P46"/>
    <mergeCell ref="Q45:Q46"/>
    <mergeCell ref="R45:R46"/>
    <mergeCell ref="L45:L46"/>
    <mergeCell ref="M45:M46"/>
    <mergeCell ref="A47:A48"/>
    <mergeCell ref="B47:B48"/>
    <mergeCell ref="C47:C48"/>
    <mergeCell ref="D47:D48"/>
    <mergeCell ref="E47:E48"/>
    <mergeCell ref="F47:F48"/>
    <mergeCell ref="O47:O48"/>
    <mergeCell ref="P47:P48"/>
    <mergeCell ref="Q47:Q48"/>
    <mergeCell ref="Q49:Q53"/>
    <mergeCell ref="R49:R53"/>
    <mergeCell ref="G47:G48"/>
    <mergeCell ref="J47:J48"/>
    <mergeCell ref="K47:K48"/>
    <mergeCell ref="L47:L48"/>
    <mergeCell ref="M47:M48"/>
    <mergeCell ref="N47:N48"/>
    <mergeCell ref="N49:N53"/>
    <mergeCell ref="O49:O53"/>
    <mergeCell ref="P49:P53"/>
    <mergeCell ref="L49:L53"/>
    <mergeCell ref="M49:M53"/>
    <mergeCell ref="R47:R48"/>
    <mergeCell ref="A55:A65"/>
    <mergeCell ref="B55:B65"/>
    <mergeCell ref="C55:C65"/>
    <mergeCell ref="D55:D65"/>
    <mergeCell ref="E55:E65"/>
    <mergeCell ref="F55:F65"/>
    <mergeCell ref="O55:O65"/>
    <mergeCell ref="P55:P65"/>
    <mergeCell ref="F49:F53"/>
    <mergeCell ref="G49:G53"/>
    <mergeCell ref="J49:J53"/>
    <mergeCell ref="K49:K53"/>
    <mergeCell ref="A49:A53"/>
    <mergeCell ref="B49:B53"/>
    <mergeCell ref="C49:C53"/>
    <mergeCell ref="D49:D53"/>
    <mergeCell ref="E49:E53"/>
    <mergeCell ref="Q55:Q65"/>
    <mergeCell ref="R55:R65"/>
    <mergeCell ref="G58:G61"/>
    <mergeCell ref="G62:G63"/>
    <mergeCell ref="G64:G65"/>
    <mergeCell ref="G55:G56"/>
    <mergeCell ref="J55:J65"/>
    <mergeCell ref="K55:K65"/>
    <mergeCell ref="L55:L65"/>
    <mergeCell ref="M55:M65"/>
    <mergeCell ref="N55:N65"/>
    <mergeCell ref="G70:G71"/>
    <mergeCell ref="J70:J78"/>
    <mergeCell ref="Q70:Q78"/>
    <mergeCell ref="R70:R78"/>
    <mergeCell ref="G73:G74"/>
    <mergeCell ref="G75:G76"/>
    <mergeCell ref="A66:A69"/>
    <mergeCell ref="B66:B69"/>
    <mergeCell ref="C66:C69"/>
    <mergeCell ref="D66:D69"/>
    <mergeCell ref="E66:E69"/>
    <mergeCell ref="F66:F69"/>
    <mergeCell ref="J66:J69"/>
    <mergeCell ref="K66:K69"/>
    <mergeCell ref="L66:L69"/>
    <mergeCell ref="G67:G68"/>
    <mergeCell ref="M66:M69"/>
    <mergeCell ref="N66:N69"/>
    <mergeCell ref="O66:O69"/>
    <mergeCell ref="P66:P69"/>
    <mergeCell ref="Q66:Q69"/>
    <mergeCell ref="R66:R69"/>
    <mergeCell ref="R82:R87"/>
    <mergeCell ref="G84:G85"/>
    <mergeCell ref="A79:A81"/>
    <mergeCell ref="B79:B81"/>
    <mergeCell ref="C79:C81"/>
    <mergeCell ref="D79:D81"/>
    <mergeCell ref="E79:E81"/>
    <mergeCell ref="K70:K78"/>
    <mergeCell ref="L70:L78"/>
    <mergeCell ref="M70:M78"/>
    <mergeCell ref="N70:N78"/>
    <mergeCell ref="O70:O78"/>
    <mergeCell ref="P70:P78"/>
    <mergeCell ref="N79:N81"/>
    <mergeCell ref="O79:O81"/>
    <mergeCell ref="P79:P81"/>
    <mergeCell ref="Q79:Q81"/>
    <mergeCell ref="R79:R81"/>
    <mergeCell ref="A70:A78"/>
    <mergeCell ref="B70:B78"/>
    <mergeCell ref="C70:C78"/>
    <mergeCell ref="D70:D78"/>
    <mergeCell ref="E70:E78"/>
    <mergeCell ref="F70:F78"/>
    <mergeCell ref="F79:F81"/>
    <mergeCell ref="G79:G80"/>
    <mergeCell ref="J79:J81"/>
    <mergeCell ref="K79:K81"/>
    <mergeCell ref="L79:L81"/>
    <mergeCell ref="M79:M81"/>
    <mergeCell ref="O82:O87"/>
    <mergeCell ref="P82:P87"/>
    <mergeCell ref="Q82:Q87"/>
    <mergeCell ref="G82:G83"/>
    <mergeCell ref="J82:J87"/>
    <mergeCell ref="K82:K87"/>
    <mergeCell ref="L82:L87"/>
    <mergeCell ref="M82:M87"/>
    <mergeCell ref="N82:N87"/>
    <mergeCell ref="A82:A87"/>
    <mergeCell ref="B82:B87"/>
    <mergeCell ref="C82:C87"/>
    <mergeCell ref="D82:D87"/>
    <mergeCell ref="E82:E87"/>
    <mergeCell ref="F82:F87"/>
    <mergeCell ref="O88:O89"/>
    <mergeCell ref="P88:P89"/>
    <mergeCell ref="Q88:Q89"/>
    <mergeCell ref="R88:R89"/>
    <mergeCell ref="A90:A92"/>
    <mergeCell ref="B90:B92"/>
    <mergeCell ref="C90:C92"/>
    <mergeCell ref="D90:D92"/>
    <mergeCell ref="E90:E92"/>
    <mergeCell ref="G88:G89"/>
    <mergeCell ref="J88:J89"/>
    <mergeCell ref="K88:K89"/>
    <mergeCell ref="L88:L89"/>
    <mergeCell ref="M88:M89"/>
    <mergeCell ref="N88:N89"/>
    <mergeCell ref="A88:A89"/>
    <mergeCell ref="B88:B89"/>
    <mergeCell ref="C88:C89"/>
    <mergeCell ref="D88:D89"/>
    <mergeCell ref="E88:E89"/>
    <mergeCell ref="F88:F89"/>
    <mergeCell ref="N90:N92"/>
    <mergeCell ref="O90:O92"/>
    <mergeCell ref="P90:P92"/>
    <mergeCell ref="Q90:Q92"/>
    <mergeCell ref="R90:R92"/>
    <mergeCell ref="F90:F92"/>
    <mergeCell ref="G90:G92"/>
    <mergeCell ref="J90:J92"/>
    <mergeCell ref="K90:K92"/>
    <mergeCell ref="L90:L92"/>
    <mergeCell ref="M90:M92"/>
    <mergeCell ref="K95:K96"/>
    <mergeCell ref="L95:L96"/>
    <mergeCell ref="M95:M96"/>
    <mergeCell ref="N95:N96"/>
    <mergeCell ref="O95:O96"/>
    <mergeCell ref="P95:P96"/>
    <mergeCell ref="Q97:Q99"/>
    <mergeCell ref="R97:R99"/>
    <mergeCell ref="A95:A96"/>
    <mergeCell ref="B95:B96"/>
    <mergeCell ref="C95:C96"/>
    <mergeCell ref="D95:D96"/>
    <mergeCell ref="E95:E96"/>
    <mergeCell ref="F95:F96"/>
    <mergeCell ref="G95:G96"/>
    <mergeCell ref="J95:J96"/>
    <mergeCell ref="Q95:Q96"/>
    <mergeCell ref="R95:R96"/>
    <mergeCell ref="M97:M99"/>
    <mergeCell ref="N97:N99"/>
    <mergeCell ref="O97:O99"/>
    <mergeCell ref="P97:P99"/>
    <mergeCell ref="P100:P101"/>
    <mergeCell ref="Q100:Q101"/>
    <mergeCell ref="R100:R101"/>
    <mergeCell ref="A97:A99"/>
    <mergeCell ref="B97:B99"/>
    <mergeCell ref="C97:C99"/>
    <mergeCell ref="D97:D99"/>
    <mergeCell ref="E97:E99"/>
    <mergeCell ref="F97:F99"/>
    <mergeCell ref="J97:J99"/>
    <mergeCell ref="A100:A101"/>
    <mergeCell ref="B100:B101"/>
    <mergeCell ref="C100:C101"/>
    <mergeCell ref="D100:D101"/>
    <mergeCell ref="E100:E101"/>
    <mergeCell ref="F100:F101"/>
    <mergeCell ref="G100:G101"/>
    <mergeCell ref="K97:K99"/>
    <mergeCell ref="L97:L99"/>
    <mergeCell ref="M103:M105"/>
    <mergeCell ref="N103:P103"/>
    <mergeCell ref="O104:P104"/>
    <mergeCell ref="J100:J101"/>
    <mergeCell ref="K100:K101"/>
    <mergeCell ref="L100:L101"/>
    <mergeCell ref="M100:M101"/>
    <mergeCell ref="N100:N101"/>
    <mergeCell ref="O100:O10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S20"/>
  <sheetViews>
    <sheetView topLeftCell="A13" zoomScale="60" zoomScaleNormal="60" workbookViewId="0">
      <selection activeCell="A16" sqref="A16"/>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315" t="s">
        <v>2041</v>
      </c>
      <c r="F2" s="11"/>
    </row>
    <row r="3" spans="1:19" x14ac:dyDescent="0.25">
      <c r="M3" s="2"/>
      <c r="N3" s="2"/>
      <c r="O3" s="2"/>
      <c r="P3" s="2"/>
    </row>
    <row r="4" spans="1:19" s="4" customFormat="1" ht="5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x14ac:dyDescent="0.2">
      <c r="A5" s="587"/>
      <c r="B5" s="589"/>
      <c r="C5" s="589"/>
      <c r="D5" s="589"/>
      <c r="E5" s="587"/>
      <c r="F5" s="587"/>
      <c r="G5" s="587"/>
      <c r="H5" s="246" t="s">
        <v>14</v>
      </c>
      <c r="I5" s="246" t="s">
        <v>15</v>
      </c>
      <c r="J5" s="587"/>
      <c r="K5" s="247">
        <v>2020</v>
      </c>
      <c r="L5" s="247">
        <v>2021</v>
      </c>
      <c r="M5" s="5">
        <v>2020</v>
      </c>
      <c r="N5" s="5">
        <v>2021</v>
      </c>
      <c r="O5" s="5">
        <v>2020</v>
      </c>
      <c r="P5" s="5">
        <v>2021</v>
      </c>
      <c r="Q5" s="587"/>
      <c r="R5" s="589"/>
      <c r="S5" s="3"/>
    </row>
    <row r="6" spans="1:19" s="4" customFormat="1" x14ac:dyDescent="0.2">
      <c r="A6" s="245" t="s">
        <v>16</v>
      </c>
      <c r="B6" s="246" t="s">
        <v>17</v>
      </c>
      <c r="C6" s="246" t="s">
        <v>18</v>
      </c>
      <c r="D6" s="246" t="s">
        <v>19</v>
      </c>
      <c r="E6" s="245" t="s">
        <v>20</v>
      </c>
      <c r="F6" s="245" t="s">
        <v>21</v>
      </c>
      <c r="G6" s="245" t="s">
        <v>22</v>
      </c>
      <c r="H6" s="246" t="s">
        <v>23</v>
      </c>
      <c r="I6" s="246" t="s">
        <v>24</v>
      </c>
      <c r="J6" s="245" t="s">
        <v>25</v>
      </c>
      <c r="K6" s="247" t="s">
        <v>26</v>
      </c>
      <c r="L6" s="247" t="s">
        <v>27</v>
      </c>
      <c r="M6" s="248" t="s">
        <v>28</v>
      </c>
      <c r="N6" s="248" t="s">
        <v>29</v>
      </c>
      <c r="O6" s="248" t="s">
        <v>30</v>
      </c>
      <c r="P6" s="248" t="s">
        <v>31</v>
      </c>
      <c r="Q6" s="245" t="s">
        <v>32</v>
      </c>
      <c r="R6" s="246" t="s">
        <v>33</v>
      </c>
      <c r="S6" s="3"/>
    </row>
    <row r="7" spans="1:19" s="11" customFormat="1" ht="135" x14ac:dyDescent="0.25">
      <c r="A7" s="411">
        <v>1</v>
      </c>
      <c r="B7" s="408">
        <v>1</v>
      </c>
      <c r="C7" s="411">
        <v>4</v>
      </c>
      <c r="D7" s="408">
        <v>2</v>
      </c>
      <c r="E7" s="434" t="s">
        <v>1130</v>
      </c>
      <c r="F7" s="434" t="s">
        <v>1131</v>
      </c>
      <c r="G7" s="408" t="s">
        <v>1132</v>
      </c>
      <c r="H7" s="482" t="s">
        <v>1133</v>
      </c>
      <c r="I7" s="483" t="s">
        <v>1134</v>
      </c>
      <c r="J7" s="408" t="s">
        <v>1135</v>
      </c>
      <c r="K7" s="439" t="s">
        <v>34</v>
      </c>
      <c r="L7" s="439"/>
      <c r="M7" s="438">
        <v>58523.15</v>
      </c>
      <c r="N7" s="411"/>
      <c r="O7" s="438">
        <v>58523.15</v>
      </c>
      <c r="P7" s="438"/>
      <c r="Q7" s="408" t="s">
        <v>1136</v>
      </c>
      <c r="R7" s="408" t="s">
        <v>1137</v>
      </c>
      <c r="S7" s="19"/>
    </row>
    <row r="8" spans="1:19" s="11" customFormat="1" ht="270" x14ac:dyDescent="0.25">
      <c r="A8" s="411">
        <v>2</v>
      </c>
      <c r="B8" s="411">
        <v>1</v>
      </c>
      <c r="C8" s="411">
        <v>4</v>
      </c>
      <c r="D8" s="408">
        <v>2</v>
      </c>
      <c r="E8" s="434" t="s">
        <v>1138</v>
      </c>
      <c r="F8" s="434" t="s">
        <v>1139</v>
      </c>
      <c r="G8" s="408" t="s">
        <v>1140</v>
      </c>
      <c r="H8" s="482" t="s">
        <v>1141</v>
      </c>
      <c r="I8" s="483" t="s">
        <v>2042</v>
      </c>
      <c r="J8" s="408" t="s">
        <v>1142</v>
      </c>
      <c r="K8" s="439" t="s">
        <v>34</v>
      </c>
      <c r="L8" s="439"/>
      <c r="M8" s="438">
        <v>41476.85</v>
      </c>
      <c r="N8" s="411"/>
      <c r="O8" s="438">
        <v>41476.85</v>
      </c>
      <c r="P8" s="438"/>
      <c r="Q8" s="408" t="s">
        <v>1136</v>
      </c>
      <c r="R8" s="408" t="s">
        <v>1137</v>
      </c>
      <c r="S8" s="19"/>
    </row>
    <row r="9" spans="1:19" ht="210" x14ac:dyDescent="0.25">
      <c r="A9" s="411">
        <v>3</v>
      </c>
      <c r="B9" s="411">
        <v>1</v>
      </c>
      <c r="C9" s="411">
        <v>4</v>
      </c>
      <c r="D9" s="408">
        <v>5</v>
      </c>
      <c r="E9" s="434" t="s">
        <v>1143</v>
      </c>
      <c r="F9" s="434" t="s">
        <v>1144</v>
      </c>
      <c r="G9" s="408" t="s">
        <v>1145</v>
      </c>
      <c r="H9" s="482" t="s">
        <v>1146</v>
      </c>
      <c r="I9" s="483" t="s">
        <v>1147</v>
      </c>
      <c r="J9" s="408" t="s">
        <v>1148</v>
      </c>
      <c r="K9" s="439" t="s">
        <v>34</v>
      </c>
      <c r="L9" s="439"/>
      <c r="M9" s="438">
        <v>44570</v>
      </c>
      <c r="N9" s="411"/>
      <c r="O9" s="438">
        <v>44570</v>
      </c>
      <c r="P9" s="438"/>
      <c r="Q9" s="408" t="s">
        <v>1136</v>
      </c>
      <c r="R9" s="408" t="s">
        <v>1137</v>
      </c>
      <c r="S9" s="20"/>
    </row>
    <row r="10" spans="1:19" ht="225" x14ac:dyDescent="0.25">
      <c r="A10" s="411">
        <v>4</v>
      </c>
      <c r="B10" s="411">
        <v>1</v>
      </c>
      <c r="C10" s="411">
        <v>4</v>
      </c>
      <c r="D10" s="408">
        <v>5</v>
      </c>
      <c r="E10" s="434" t="s">
        <v>1149</v>
      </c>
      <c r="F10" s="434" t="s">
        <v>1150</v>
      </c>
      <c r="G10" s="408" t="s">
        <v>1151</v>
      </c>
      <c r="H10" s="482" t="s">
        <v>1152</v>
      </c>
      <c r="I10" s="483" t="s">
        <v>1153</v>
      </c>
      <c r="J10" s="408" t="s">
        <v>1154</v>
      </c>
      <c r="K10" s="439" t="s">
        <v>34</v>
      </c>
      <c r="L10" s="439"/>
      <c r="M10" s="438">
        <v>81253.52</v>
      </c>
      <c r="N10" s="411"/>
      <c r="O10" s="438">
        <v>81253.52</v>
      </c>
      <c r="P10" s="438"/>
      <c r="Q10" s="408" t="s">
        <v>1136</v>
      </c>
      <c r="R10" s="408" t="s">
        <v>1137</v>
      </c>
      <c r="S10" s="20"/>
    </row>
    <row r="11" spans="1:19" ht="225" x14ac:dyDescent="0.25">
      <c r="A11" s="411">
        <v>5</v>
      </c>
      <c r="B11" s="411">
        <v>1</v>
      </c>
      <c r="C11" s="411">
        <v>4</v>
      </c>
      <c r="D11" s="408">
        <v>5</v>
      </c>
      <c r="E11" s="434" t="s">
        <v>1155</v>
      </c>
      <c r="F11" s="434" t="s">
        <v>1156</v>
      </c>
      <c r="G11" s="408" t="s">
        <v>35</v>
      </c>
      <c r="H11" s="482" t="s">
        <v>1157</v>
      </c>
      <c r="I11" s="483" t="s">
        <v>1158</v>
      </c>
      <c r="J11" s="408" t="s">
        <v>1159</v>
      </c>
      <c r="K11" s="439" t="s">
        <v>34</v>
      </c>
      <c r="L11" s="439"/>
      <c r="M11" s="438">
        <v>9916</v>
      </c>
      <c r="N11" s="411"/>
      <c r="O11" s="438">
        <v>9916</v>
      </c>
      <c r="P11" s="438"/>
      <c r="Q11" s="408" t="s">
        <v>1136</v>
      </c>
      <c r="R11" s="408" t="s">
        <v>1137</v>
      </c>
      <c r="S11" s="20"/>
    </row>
    <row r="12" spans="1:19" ht="210" x14ac:dyDescent="0.25">
      <c r="A12" s="411">
        <v>6</v>
      </c>
      <c r="B12" s="411">
        <v>1</v>
      </c>
      <c r="C12" s="411">
        <v>4</v>
      </c>
      <c r="D12" s="408">
        <v>5</v>
      </c>
      <c r="E12" s="434" t="s">
        <v>1160</v>
      </c>
      <c r="F12" s="434" t="s">
        <v>1161</v>
      </c>
      <c r="G12" s="408" t="s">
        <v>1162</v>
      </c>
      <c r="H12" s="482" t="s">
        <v>1163</v>
      </c>
      <c r="I12" s="483" t="s">
        <v>1165</v>
      </c>
      <c r="J12" s="408" t="s">
        <v>1164</v>
      </c>
      <c r="K12" s="439" t="s">
        <v>611</v>
      </c>
      <c r="L12" s="439"/>
      <c r="M12" s="438">
        <v>4260.4799999999996</v>
      </c>
      <c r="N12" s="411"/>
      <c r="O12" s="438">
        <v>4260.4799999999996</v>
      </c>
      <c r="P12" s="438"/>
      <c r="Q12" s="408" t="s">
        <v>1136</v>
      </c>
      <c r="R12" s="408" t="s">
        <v>1137</v>
      </c>
    </row>
    <row r="13" spans="1:19" ht="255" x14ac:dyDescent="0.25">
      <c r="A13" s="411">
        <v>7</v>
      </c>
      <c r="B13" s="411">
        <v>1</v>
      </c>
      <c r="C13" s="411">
        <v>4</v>
      </c>
      <c r="D13" s="408">
        <v>2</v>
      </c>
      <c r="E13" s="434" t="s">
        <v>1166</v>
      </c>
      <c r="F13" s="434" t="s">
        <v>1167</v>
      </c>
      <c r="G13" s="408" t="s">
        <v>1168</v>
      </c>
      <c r="H13" s="482" t="s">
        <v>1169</v>
      </c>
      <c r="I13" s="483" t="s">
        <v>1170</v>
      </c>
      <c r="J13" s="408" t="s">
        <v>1171</v>
      </c>
      <c r="K13" s="439" t="s">
        <v>611</v>
      </c>
      <c r="L13" s="439"/>
      <c r="M13" s="438">
        <v>55000</v>
      </c>
      <c r="N13" s="411"/>
      <c r="O13" s="438">
        <v>55000</v>
      </c>
      <c r="P13" s="438"/>
      <c r="Q13" s="408" t="s">
        <v>1136</v>
      </c>
      <c r="R13" s="408" t="s">
        <v>1137</v>
      </c>
    </row>
    <row r="14" spans="1:19" ht="195" x14ac:dyDescent="0.25">
      <c r="A14" s="411">
        <v>8</v>
      </c>
      <c r="B14" s="411">
        <v>1</v>
      </c>
      <c r="C14" s="411">
        <v>4</v>
      </c>
      <c r="D14" s="408">
        <v>2</v>
      </c>
      <c r="E14" s="434" t="s">
        <v>1172</v>
      </c>
      <c r="F14" s="434" t="s">
        <v>1173</v>
      </c>
      <c r="G14" s="408" t="s">
        <v>57</v>
      </c>
      <c r="H14" s="482" t="s">
        <v>1174</v>
      </c>
      <c r="I14" s="483" t="s">
        <v>1175</v>
      </c>
      <c r="J14" s="408" t="s">
        <v>1176</v>
      </c>
      <c r="K14" s="439" t="s">
        <v>611</v>
      </c>
      <c r="L14" s="439"/>
      <c r="M14" s="438">
        <v>17000</v>
      </c>
      <c r="N14" s="411"/>
      <c r="O14" s="438">
        <v>17000</v>
      </c>
      <c r="P14" s="438"/>
      <c r="Q14" s="408" t="s">
        <v>1136</v>
      </c>
      <c r="R14" s="408" t="s">
        <v>1137</v>
      </c>
    </row>
    <row r="15" spans="1:19" ht="345" x14ac:dyDescent="0.25">
      <c r="A15" s="411">
        <v>9</v>
      </c>
      <c r="B15" s="411">
        <v>1</v>
      </c>
      <c r="C15" s="411">
        <v>4</v>
      </c>
      <c r="D15" s="408">
        <v>2</v>
      </c>
      <c r="E15" s="434" t="s">
        <v>1177</v>
      </c>
      <c r="F15" s="434" t="s">
        <v>1178</v>
      </c>
      <c r="G15" s="408" t="s">
        <v>1179</v>
      </c>
      <c r="H15" s="482" t="s">
        <v>1180</v>
      </c>
      <c r="I15" s="483" t="s">
        <v>1181</v>
      </c>
      <c r="J15" s="408" t="s">
        <v>1182</v>
      </c>
      <c r="K15" s="439" t="s">
        <v>611</v>
      </c>
      <c r="L15" s="439"/>
      <c r="M15" s="438">
        <v>100000</v>
      </c>
      <c r="N15" s="411"/>
      <c r="O15" s="438">
        <v>100000</v>
      </c>
      <c r="P15" s="438"/>
      <c r="Q15" s="408" t="s">
        <v>1136</v>
      </c>
      <c r="R15" s="408" t="s">
        <v>1137</v>
      </c>
    </row>
    <row r="16" spans="1:19" x14ac:dyDescent="0.25">
      <c r="A16" s="316"/>
      <c r="B16" s="317"/>
      <c r="C16" s="317"/>
      <c r="D16" s="317"/>
      <c r="E16" s="317"/>
      <c r="F16" s="317"/>
      <c r="G16" s="317"/>
      <c r="H16" s="317"/>
      <c r="I16" s="317"/>
      <c r="J16" s="317"/>
      <c r="K16" s="317"/>
      <c r="L16" s="317"/>
      <c r="M16" s="317"/>
      <c r="N16" s="317"/>
      <c r="O16" s="317"/>
      <c r="P16" s="317"/>
      <c r="Q16" s="317"/>
      <c r="R16" s="317"/>
    </row>
    <row r="17" spans="13:16" ht="15.75" x14ac:dyDescent="0.25">
      <c r="M17" s="811"/>
      <c r="N17" s="792" t="s">
        <v>36</v>
      </c>
      <c r="O17" s="792"/>
      <c r="P17" s="792"/>
    </row>
    <row r="18" spans="13:16" x14ac:dyDescent="0.25">
      <c r="M18" s="811"/>
      <c r="N18" s="312" t="s">
        <v>37</v>
      </c>
      <c r="O18" s="811" t="s">
        <v>38</v>
      </c>
      <c r="P18" s="811"/>
    </row>
    <row r="19" spans="13:16" x14ac:dyDescent="0.25">
      <c r="M19" s="811"/>
      <c r="N19" s="312"/>
      <c r="O19" s="312">
        <v>2020</v>
      </c>
      <c r="P19" s="312">
        <v>2021</v>
      </c>
    </row>
    <row r="20" spans="13:16" x14ac:dyDescent="0.25">
      <c r="M20" s="312" t="s">
        <v>2002</v>
      </c>
      <c r="N20" s="313">
        <v>9</v>
      </c>
      <c r="O20" s="314">
        <f>O7+O8+O9+O10+O11+O12+O13+O14+O15</f>
        <v>412000</v>
      </c>
      <c r="P20" s="314"/>
    </row>
  </sheetData>
  <mergeCells count="17">
    <mergeCell ref="F4:F5"/>
    <mergeCell ref="G4:G5"/>
    <mergeCell ref="H4:I4"/>
    <mergeCell ref="J4:J5"/>
    <mergeCell ref="K4:L4"/>
    <mergeCell ref="A4:A5"/>
    <mergeCell ref="B4:B5"/>
    <mergeCell ref="C4:C5"/>
    <mergeCell ref="D4:D5"/>
    <mergeCell ref="E4:E5"/>
    <mergeCell ref="M17:M19"/>
    <mergeCell ref="N17:P17"/>
    <mergeCell ref="O18:P18"/>
    <mergeCell ref="Q4:Q5"/>
    <mergeCell ref="R4:R5"/>
    <mergeCell ref="O4:P4"/>
    <mergeCell ref="M4:N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S961"/>
  <sheetViews>
    <sheetView topLeftCell="A22" zoomScale="80" zoomScaleNormal="80" workbookViewId="0">
      <selection activeCell="A29" sqref="A29"/>
    </sheetView>
  </sheetViews>
  <sheetFormatPr defaultColWidth="14.42578125" defaultRowHeight="15" x14ac:dyDescent="0.25"/>
  <cols>
    <col min="1" max="1" width="4.140625" style="1" customWidth="1"/>
    <col min="2" max="2" width="10.28515625" style="1" customWidth="1"/>
    <col min="3" max="3" width="8.140625" style="1" customWidth="1"/>
    <col min="4" max="4" width="11.140625" style="1" customWidth="1"/>
    <col min="5" max="5" width="40" style="1" customWidth="1"/>
    <col min="6" max="6" width="53.7109375" style="317" customWidth="1"/>
    <col min="7" max="7" width="19.28515625" style="1" customWidth="1"/>
    <col min="8" max="8" width="18.28515625" style="8" customWidth="1"/>
    <col min="9" max="9" width="12.85546875" style="1" customWidth="1"/>
    <col min="10" max="10" width="28.140625" style="1" customWidth="1"/>
    <col min="11" max="11" width="10.5703125" style="1" customWidth="1"/>
    <col min="12" max="12" width="12.28515625" style="1" customWidth="1"/>
    <col min="13" max="13" width="14.7109375" style="1" customWidth="1"/>
    <col min="14" max="14" width="11.5703125" style="1" customWidth="1"/>
    <col min="15" max="15" width="13.5703125" style="1" customWidth="1"/>
    <col min="16" max="16" width="20.5703125" style="1" customWidth="1"/>
    <col min="17" max="17" width="18" style="1" customWidth="1"/>
    <col min="18" max="16384" width="14.42578125" style="1"/>
  </cols>
  <sheetData>
    <row r="2" spans="1:19" ht="20.25" customHeight="1" x14ac:dyDescent="0.25">
      <c r="A2" s="318" t="s">
        <v>2043</v>
      </c>
      <c r="B2" s="129"/>
      <c r="C2" s="129"/>
      <c r="D2" s="129"/>
      <c r="E2" s="129"/>
      <c r="F2" s="319"/>
      <c r="G2" s="319"/>
      <c r="H2" s="319"/>
      <c r="I2" s="319"/>
      <c r="J2" s="320"/>
      <c r="K2" s="320"/>
      <c r="L2" s="320"/>
      <c r="M2" s="320"/>
      <c r="N2" s="320"/>
      <c r="O2" s="320"/>
      <c r="P2" s="320"/>
      <c r="Q2" s="320"/>
      <c r="R2" s="320"/>
    </row>
    <row r="3" spans="1:19" ht="9" customHeight="1" x14ac:dyDescent="0.25">
      <c r="A3" s="320"/>
      <c r="B3" s="320"/>
      <c r="C3" s="320"/>
      <c r="D3" s="320"/>
      <c r="E3" s="320"/>
      <c r="F3" s="321"/>
      <c r="G3" s="322"/>
      <c r="H3" s="323"/>
      <c r="I3" s="322"/>
      <c r="J3" s="320"/>
      <c r="K3" s="320"/>
      <c r="L3" s="320"/>
      <c r="M3" s="324"/>
      <c r="N3" s="324"/>
      <c r="O3" s="324"/>
      <c r="P3" s="324"/>
      <c r="Q3" s="320"/>
      <c r="R3" s="320"/>
    </row>
    <row r="4" spans="1:19" ht="45.75" customHeight="1" x14ac:dyDescent="0.25">
      <c r="A4" s="835" t="s">
        <v>0</v>
      </c>
      <c r="B4" s="837" t="s">
        <v>1</v>
      </c>
      <c r="C4" s="837" t="s">
        <v>2</v>
      </c>
      <c r="D4" s="837" t="s">
        <v>3</v>
      </c>
      <c r="E4" s="835" t="s">
        <v>4</v>
      </c>
      <c r="F4" s="835" t="s">
        <v>5</v>
      </c>
      <c r="G4" s="837" t="s">
        <v>6</v>
      </c>
      <c r="H4" s="839" t="s">
        <v>7</v>
      </c>
      <c r="I4" s="840"/>
      <c r="J4" s="835" t="s">
        <v>8</v>
      </c>
      <c r="K4" s="839" t="s">
        <v>9</v>
      </c>
      <c r="L4" s="840"/>
      <c r="M4" s="841" t="s">
        <v>10</v>
      </c>
      <c r="N4" s="840"/>
      <c r="O4" s="841" t="s">
        <v>11</v>
      </c>
      <c r="P4" s="840"/>
      <c r="Q4" s="835" t="s">
        <v>12</v>
      </c>
      <c r="R4" s="837" t="s">
        <v>13</v>
      </c>
    </row>
    <row r="5" spans="1:19" ht="30" customHeight="1" x14ac:dyDescent="0.25">
      <c r="A5" s="836"/>
      <c r="B5" s="836"/>
      <c r="C5" s="836"/>
      <c r="D5" s="836"/>
      <c r="E5" s="836"/>
      <c r="F5" s="836"/>
      <c r="G5" s="838"/>
      <c r="H5" s="325" t="s">
        <v>14</v>
      </c>
      <c r="I5" s="325" t="s">
        <v>15</v>
      </c>
      <c r="J5" s="836"/>
      <c r="K5" s="326">
        <v>2020</v>
      </c>
      <c r="L5" s="326">
        <v>2021</v>
      </c>
      <c r="M5" s="327">
        <v>2020</v>
      </c>
      <c r="N5" s="327">
        <v>2021</v>
      </c>
      <c r="O5" s="327">
        <v>2020</v>
      </c>
      <c r="P5" s="327">
        <v>2021</v>
      </c>
      <c r="Q5" s="836"/>
      <c r="R5" s="836"/>
    </row>
    <row r="6" spans="1:19" s="12" customFormat="1" ht="15.75" customHeight="1" x14ac:dyDescent="0.25">
      <c r="A6" s="328" t="s">
        <v>16</v>
      </c>
      <c r="B6" s="325" t="s">
        <v>17</v>
      </c>
      <c r="C6" s="325" t="s">
        <v>18</v>
      </c>
      <c r="D6" s="325" t="s">
        <v>19</v>
      </c>
      <c r="E6" s="328" t="s">
        <v>20</v>
      </c>
      <c r="F6" s="329" t="s">
        <v>21</v>
      </c>
      <c r="G6" s="328" t="s">
        <v>22</v>
      </c>
      <c r="H6" s="325" t="s">
        <v>23</v>
      </c>
      <c r="I6" s="325" t="s">
        <v>24</v>
      </c>
      <c r="J6" s="328" t="s">
        <v>25</v>
      </c>
      <c r="K6" s="326" t="s">
        <v>26</v>
      </c>
      <c r="L6" s="326" t="s">
        <v>27</v>
      </c>
      <c r="M6" s="330" t="s">
        <v>28</v>
      </c>
      <c r="N6" s="330" t="s">
        <v>29</v>
      </c>
      <c r="O6" s="330" t="s">
        <v>30</v>
      </c>
      <c r="P6" s="330" t="s">
        <v>31</v>
      </c>
      <c r="Q6" s="328" t="s">
        <v>32</v>
      </c>
      <c r="R6" s="325" t="s">
        <v>33</v>
      </c>
    </row>
    <row r="7" spans="1:19" ht="75" customHeight="1" x14ac:dyDescent="0.25">
      <c r="A7" s="826">
        <v>1</v>
      </c>
      <c r="B7" s="826">
        <v>1</v>
      </c>
      <c r="C7" s="826">
        <v>4</v>
      </c>
      <c r="D7" s="826">
        <v>2</v>
      </c>
      <c r="E7" s="824" t="s">
        <v>1183</v>
      </c>
      <c r="F7" s="832" t="s">
        <v>1184</v>
      </c>
      <c r="G7" s="824" t="s">
        <v>1185</v>
      </c>
      <c r="H7" s="484" t="s">
        <v>1186</v>
      </c>
      <c r="I7" s="485">
        <v>2</v>
      </c>
      <c r="J7" s="824" t="s">
        <v>1187</v>
      </c>
      <c r="K7" s="826" t="s">
        <v>42</v>
      </c>
      <c r="L7" s="834"/>
      <c r="M7" s="828">
        <v>60000</v>
      </c>
      <c r="N7" s="834"/>
      <c r="O7" s="828">
        <v>60000</v>
      </c>
      <c r="P7" s="834"/>
      <c r="Q7" s="824" t="s">
        <v>1188</v>
      </c>
      <c r="R7" s="824" t="s">
        <v>1189</v>
      </c>
    </row>
    <row r="8" spans="1:19" ht="106.5" customHeight="1" x14ac:dyDescent="0.25">
      <c r="A8" s="829"/>
      <c r="B8" s="829"/>
      <c r="C8" s="829"/>
      <c r="D8" s="829"/>
      <c r="E8" s="829"/>
      <c r="F8" s="833"/>
      <c r="G8" s="829"/>
      <c r="H8" s="484" t="s">
        <v>1190</v>
      </c>
      <c r="I8" s="486">
        <v>500</v>
      </c>
      <c r="J8" s="829"/>
      <c r="K8" s="829"/>
      <c r="L8" s="829"/>
      <c r="M8" s="820"/>
      <c r="N8" s="829"/>
      <c r="O8" s="829"/>
      <c r="P8" s="829"/>
      <c r="Q8" s="829"/>
      <c r="R8" s="829"/>
      <c r="S8" s="331">
        <f>O7+O9+O15+O17+O18+O21+O24</f>
        <v>575000</v>
      </c>
    </row>
    <row r="9" spans="1:19" ht="30.75" customHeight="1" x14ac:dyDescent="0.25">
      <c r="A9" s="824">
        <v>2</v>
      </c>
      <c r="B9" s="824">
        <v>1</v>
      </c>
      <c r="C9" s="824">
        <v>4</v>
      </c>
      <c r="D9" s="824">
        <v>2</v>
      </c>
      <c r="E9" s="824" t="s">
        <v>1191</v>
      </c>
      <c r="F9" s="832" t="s">
        <v>1192</v>
      </c>
      <c r="G9" s="824" t="s">
        <v>1193</v>
      </c>
      <c r="H9" s="487" t="s">
        <v>1200</v>
      </c>
      <c r="I9" s="488">
        <v>2</v>
      </c>
      <c r="J9" s="824" t="s">
        <v>1194</v>
      </c>
      <c r="K9" s="824" t="s">
        <v>1195</v>
      </c>
      <c r="L9" s="826"/>
      <c r="M9" s="828">
        <v>500000</v>
      </c>
      <c r="N9" s="826"/>
      <c r="O9" s="828">
        <v>250000</v>
      </c>
      <c r="P9" s="826"/>
      <c r="Q9" s="824" t="s">
        <v>1188</v>
      </c>
      <c r="R9" s="824" t="s">
        <v>1189</v>
      </c>
    </row>
    <row r="10" spans="1:19" ht="30.75" customHeight="1" x14ac:dyDescent="0.25">
      <c r="A10" s="830"/>
      <c r="B10" s="830"/>
      <c r="C10" s="830"/>
      <c r="D10" s="830"/>
      <c r="E10" s="829"/>
      <c r="F10" s="833"/>
      <c r="G10" s="820"/>
      <c r="H10" s="487" t="s">
        <v>1196</v>
      </c>
      <c r="I10" s="488">
        <v>500</v>
      </c>
      <c r="J10" s="829"/>
      <c r="K10" s="829"/>
      <c r="L10" s="829"/>
      <c r="M10" s="829"/>
      <c r="N10" s="829"/>
      <c r="O10" s="829"/>
      <c r="P10" s="829"/>
      <c r="Q10" s="829"/>
      <c r="R10" s="829"/>
    </row>
    <row r="11" spans="1:19" ht="30.75" customHeight="1" x14ac:dyDescent="0.25">
      <c r="A11" s="830"/>
      <c r="B11" s="830"/>
      <c r="C11" s="830"/>
      <c r="D11" s="830"/>
      <c r="E11" s="829"/>
      <c r="F11" s="833"/>
      <c r="G11" s="824" t="s">
        <v>1197</v>
      </c>
      <c r="H11" s="487" t="s">
        <v>1198</v>
      </c>
      <c r="I11" s="488">
        <v>2</v>
      </c>
      <c r="J11" s="829"/>
      <c r="K11" s="829"/>
      <c r="L11" s="829"/>
      <c r="M11" s="829"/>
      <c r="N11" s="829"/>
      <c r="O11" s="829"/>
      <c r="P11" s="829"/>
      <c r="Q11" s="829"/>
      <c r="R11" s="829"/>
    </row>
    <row r="12" spans="1:19" ht="30.75" customHeight="1" x14ac:dyDescent="0.25">
      <c r="A12" s="830"/>
      <c r="B12" s="830"/>
      <c r="C12" s="830"/>
      <c r="D12" s="830"/>
      <c r="E12" s="829"/>
      <c r="F12" s="833"/>
      <c r="G12" s="820"/>
      <c r="H12" s="487" t="s">
        <v>1201</v>
      </c>
      <c r="I12" s="488">
        <v>30000</v>
      </c>
      <c r="J12" s="829"/>
      <c r="K12" s="829"/>
      <c r="L12" s="829"/>
      <c r="M12" s="829"/>
      <c r="N12" s="829"/>
      <c r="O12" s="829"/>
      <c r="P12" s="829"/>
      <c r="Q12" s="829"/>
      <c r="R12" s="829"/>
    </row>
    <row r="13" spans="1:19" ht="30.75" customHeight="1" x14ac:dyDescent="0.25">
      <c r="A13" s="830"/>
      <c r="B13" s="830"/>
      <c r="C13" s="830"/>
      <c r="D13" s="830"/>
      <c r="E13" s="829"/>
      <c r="F13" s="833"/>
      <c r="G13" s="824" t="s">
        <v>1185</v>
      </c>
      <c r="H13" s="487" t="s">
        <v>1199</v>
      </c>
      <c r="I13" s="488">
        <v>1</v>
      </c>
      <c r="J13" s="829"/>
      <c r="K13" s="829"/>
      <c r="L13" s="829"/>
      <c r="M13" s="829"/>
      <c r="N13" s="829"/>
      <c r="O13" s="829"/>
      <c r="P13" s="829"/>
      <c r="Q13" s="829"/>
      <c r="R13" s="829"/>
    </row>
    <row r="14" spans="1:19" ht="59.25" customHeight="1" x14ac:dyDescent="0.25">
      <c r="A14" s="831"/>
      <c r="B14" s="831"/>
      <c r="C14" s="831"/>
      <c r="D14" s="831"/>
      <c r="E14" s="820"/>
      <c r="F14" s="823"/>
      <c r="G14" s="820"/>
      <c r="H14" s="487" t="s">
        <v>1190</v>
      </c>
      <c r="I14" s="488">
        <v>500</v>
      </c>
      <c r="J14" s="820"/>
      <c r="K14" s="820"/>
      <c r="L14" s="820"/>
      <c r="M14" s="820"/>
      <c r="N14" s="820"/>
      <c r="O14" s="820"/>
      <c r="P14" s="820"/>
      <c r="Q14" s="820"/>
      <c r="R14" s="820"/>
    </row>
    <row r="15" spans="1:19" ht="78" customHeight="1" x14ac:dyDescent="0.25">
      <c r="A15" s="819">
        <v>3</v>
      </c>
      <c r="B15" s="819">
        <v>1</v>
      </c>
      <c r="C15" s="819">
        <v>4</v>
      </c>
      <c r="D15" s="819">
        <v>2</v>
      </c>
      <c r="E15" s="821" t="s">
        <v>1202</v>
      </c>
      <c r="F15" s="822" t="s">
        <v>2044</v>
      </c>
      <c r="G15" s="819" t="s">
        <v>1206</v>
      </c>
      <c r="H15" s="487" t="s">
        <v>2045</v>
      </c>
      <c r="I15" s="488">
        <v>8</v>
      </c>
      <c r="J15" s="824" t="s">
        <v>1203</v>
      </c>
      <c r="K15" s="824" t="s">
        <v>1204</v>
      </c>
      <c r="L15" s="827"/>
      <c r="M15" s="825">
        <v>50000</v>
      </c>
      <c r="N15" s="826"/>
      <c r="O15" s="825">
        <v>50000</v>
      </c>
      <c r="P15" s="826"/>
      <c r="Q15" s="824" t="s">
        <v>1188</v>
      </c>
      <c r="R15" s="824" t="s">
        <v>1189</v>
      </c>
    </row>
    <row r="16" spans="1:19" ht="122.25" customHeight="1" x14ac:dyDescent="0.25">
      <c r="A16" s="820"/>
      <c r="B16" s="820"/>
      <c r="C16" s="820"/>
      <c r="D16" s="820"/>
      <c r="E16" s="820"/>
      <c r="F16" s="823"/>
      <c r="G16" s="820"/>
      <c r="H16" s="487" t="s">
        <v>1205</v>
      </c>
      <c r="I16" s="488">
        <v>16</v>
      </c>
      <c r="J16" s="820"/>
      <c r="K16" s="820"/>
      <c r="L16" s="820"/>
      <c r="M16" s="820"/>
      <c r="N16" s="820"/>
      <c r="O16" s="820"/>
      <c r="P16" s="820"/>
      <c r="Q16" s="820"/>
      <c r="R16" s="820"/>
    </row>
    <row r="17" spans="1:19" ht="262.5" customHeight="1" x14ac:dyDescent="0.25">
      <c r="A17" s="485">
        <v>4</v>
      </c>
      <c r="B17" s="486">
        <v>1</v>
      </c>
      <c r="C17" s="485">
        <v>4</v>
      </c>
      <c r="D17" s="486">
        <v>2</v>
      </c>
      <c r="E17" s="486" t="s">
        <v>1207</v>
      </c>
      <c r="F17" s="492" t="s">
        <v>1208</v>
      </c>
      <c r="G17" s="486" t="s">
        <v>40</v>
      </c>
      <c r="H17" s="484" t="s">
        <v>1196</v>
      </c>
      <c r="I17" s="493" t="s">
        <v>1211</v>
      </c>
      <c r="J17" s="486" t="s">
        <v>1210</v>
      </c>
      <c r="K17" s="494" t="s">
        <v>42</v>
      </c>
      <c r="L17" s="494"/>
      <c r="M17" s="495">
        <v>60000</v>
      </c>
      <c r="N17" s="485"/>
      <c r="O17" s="495">
        <v>60000</v>
      </c>
      <c r="P17" s="495"/>
      <c r="Q17" s="486" t="s">
        <v>1188</v>
      </c>
      <c r="R17" s="486" t="s">
        <v>1189</v>
      </c>
    </row>
    <row r="18" spans="1:19" s="129" customFormat="1" ht="95.25" customHeight="1" x14ac:dyDescent="0.25">
      <c r="A18" s="794">
        <v>5</v>
      </c>
      <c r="B18" s="794">
        <v>1</v>
      </c>
      <c r="C18" s="794">
        <v>4</v>
      </c>
      <c r="D18" s="794">
        <v>2</v>
      </c>
      <c r="E18" s="794" t="s">
        <v>1212</v>
      </c>
      <c r="F18" s="815" t="s">
        <v>1213</v>
      </c>
      <c r="G18" s="754" t="s">
        <v>1214</v>
      </c>
      <c r="H18" s="489" t="s">
        <v>558</v>
      </c>
      <c r="I18" s="149">
        <v>12</v>
      </c>
      <c r="J18" s="754" t="s">
        <v>1215</v>
      </c>
      <c r="K18" s="754" t="s">
        <v>52</v>
      </c>
      <c r="L18" s="754"/>
      <c r="M18" s="816">
        <v>44000</v>
      </c>
      <c r="N18" s="754"/>
      <c r="O18" s="737">
        <v>44000</v>
      </c>
      <c r="P18" s="754"/>
      <c r="Q18" s="754" t="s">
        <v>1188</v>
      </c>
      <c r="R18" s="754" t="s">
        <v>1189</v>
      </c>
    </row>
    <row r="19" spans="1:19" s="129" customFormat="1" ht="105" customHeight="1" x14ac:dyDescent="0.25">
      <c r="A19" s="794"/>
      <c r="B19" s="794"/>
      <c r="C19" s="794"/>
      <c r="D19" s="794"/>
      <c r="E19" s="794"/>
      <c r="F19" s="815"/>
      <c r="G19" s="756"/>
      <c r="H19" s="489" t="s">
        <v>1196</v>
      </c>
      <c r="I19" s="149">
        <v>300</v>
      </c>
      <c r="J19" s="755"/>
      <c r="K19" s="755"/>
      <c r="L19" s="755"/>
      <c r="M19" s="817"/>
      <c r="N19" s="755"/>
      <c r="O19" s="748"/>
      <c r="P19" s="755"/>
      <c r="Q19" s="755"/>
      <c r="R19" s="755"/>
    </row>
    <row r="20" spans="1:19" ht="105" customHeight="1" x14ac:dyDescent="0.25">
      <c r="A20" s="794"/>
      <c r="B20" s="794"/>
      <c r="C20" s="794"/>
      <c r="D20" s="794"/>
      <c r="E20" s="794"/>
      <c r="F20" s="815"/>
      <c r="G20" s="149" t="s">
        <v>1216</v>
      </c>
      <c r="H20" s="489" t="s">
        <v>37</v>
      </c>
      <c r="I20" s="149">
        <v>1</v>
      </c>
      <c r="J20" s="756"/>
      <c r="K20" s="756"/>
      <c r="L20" s="756"/>
      <c r="M20" s="818"/>
      <c r="N20" s="756"/>
      <c r="O20" s="749"/>
      <c r="P20" s="756"/>
      <c r="Q20" s="756"/>
      <c r="R20" s="756"/>
      <c r="S20" s="2"/>
    </row>
    <row r="21" spans="1:19" ht="124.5" customHeight="1" x14ac:dyDescent="0.25">
      <c r="A21" s="682">
        <v>6</v>
      </c>
      <c r="B21" s="682">
        <v>1</v>
      </c>
      <c r="C21" s="682">
        <v>4</v>
      </c>
      <c r="D21" s="667">
        <v>2</v>
      </c>
      <c r="E21" s="667" t="s">
        <v>1217</v>
      </c>
      <c r="F21" s="667" t="s">
        <v>1218</v>
      </c>
      <c r="G21" s="408" t="s">
        <v>1219</v>
      </c>
      <c r="H21" s="490" t="s">
        <v>1220</v>
      </c>
      <c r="I21" s="491" t="s">
        <v>1221</v>
      </c>
      <c r="J21" s="667" t="s">
        <v>1222</v>
      </c>
      <c r="K21" s="758" t="s">
        <v>42</v>
      </c>
      <c r="L21" s="758"/>
      <c r="M21" s="720">
        <v>11000</v>
      </c>
      <c r="N21" s="682"/>
      <c r="O21" s="720">
        <v>11000</v>
      </c>
      <c r="P21" s="720"/>
      <c r="Q21" s="667" t="s">
        <v>1188</v>
      </c>
      <c r="R21" s="667" t="s">
        <v>1189</v>
      </c>
    </row>
    <row r="22" spans="1:19" ht="97.5" customHeight="1" x14ac:dyDescent="0.25">
      <c r="A22" s="682"/>
      <c r="B22" s="682"/>
      <c r="C22" s="682"/>
      <c r="D22" s="667"/>
      <c r="E22" s="667"/>
      <c r="F22" s="667"/>
      <c r="G22" s="408" t="s">
        <v>44</v>
      </c>
      <c r="H22" s="490" t="s">
        <v>1223</v>
      </c>
      <c r="I22" s="491" t="s">
        <v>1224</v>
      </c>
      <c r="J22" s="667"/>
      <c r="K22" s="758"/>
      <c r="L22" s="758"/>
      <c r="M22" s="720"/>
      <c r="N22" s="682"/>
      <c r="O22" s="720"/>
      <c r="P22" s="720"/>
      <c r="Q22" s="667"/>
      <c r="R22" s="667"/>
    </row>
    <row r="23" spans="1:19" ht="90.75" customHeight="1" x14ac:dyDescent="0.25">
      <c r="A23" s="682"/>
      <c r="B23" s="682"/>
      <c r="C23" s="682"/>
      <c r="D23" s="667"/>
      <c r="E23" s="667"/>
      <c r="F23" s="667"/>
      <c r="G23" s="408" t="s">
        <v>78</v>
      </c>
      <c r="H23" s="437" t="s">
        <v>81</v>
      </c>
      <c r="I23" s="469" t="s">
        <v>47</v>
      </c>
      <c r="J23" s="667"/>
      <c r="K23" s="758"/>
      <c r="L23" s="758"/>
      <c r="M23" s="720"/>
      <c r="N23" s="682"/>
      <c r="O23" s="720"/>
      <c r="P23" s="720"/>
      <c r="Q23" s="667"/>
      <c r="R23" s="667"/>
    </row>
    <row r="24" spans="1:19" ht="26.25" customHeight="1" x14ac:dyDescent="0.25">
      <c r="A24" s="794">
        <v>7</v>
      </c>
      <c r="B24" s="794">
        <v>1</v>
      </c>
      <c r="C24" s="794">
        <v>4</v>
      </c>
      <c r="D24" s="794">
        <v>2</v>
      </c>
      <c r="E24" s="794" t="s">
        <v>1225</v>
      </c>
      <c r="F24" s="815" t="s">
        <v>1226</v>
      </c>
      <c r="G24" s="754" t="s">
        <v>78</v>
      </c>
      <c r="H24" s="812" t="s">
        <v>1227</v>
      </c>
      <c r="I24" s="754">
        <v>1</v>
      </c>
      <c r="J24" s="754" t="s">
        <v>1228</v>
      </c>
      <c r="K24" s="754" t="s">
        <v>52</v>
      </c>
      <c r="L24" s="754"/>
      <c r="M24" s="737">
        <v>100000</v>
      </c>
      <c r="N24" s="754"/>
      <c r="O24" s="737">
        <v>100000</v>
      </c>
      <c r="P24" s="754"/>
      <c r="Q24" s="754" t="s">
        <v>1188</v>
      </c>
      <c r="R24" s="812" t="s">
        <v>1189</v>
      </c>
    </row>
    <row r="25" spans="1:19" ht="67.5" customHeight="1" x14ac:dyDescent="0.25">
      <c r="A25" s="794"/>
      <c r="B25" s="794"/>
      <c r="C25" s="794"/>
      <c r="D25" s="794"/>
      <c r="E25" s="794"/>
      <c r="F25" s="815"/>
      <c r="G25" s="755"/>
      <c r="H25" s="813"/>
      <c r="I25" s="755"/>
      <c r="J25" s="755"/>
      <c r="K25" s="755"/>
      <c r="L25" s="755"/>
      <c r="M25" s="748"/>
      <c r="N25" s="755"/>
      <c r="O25" s="748"/>
      <c r="P25" s="755"/>
      <c r="Q25" s="755"/>
      <c r="R25" s="813"/>
    </row>
    <row r="26" spans="1:19" ht="64.5" customHeight="1" x14ac:dyDescent="0.25">
      <c r="A26" s="794"/>
      <c r="B26" s="794"/>
      <c r="C26" s="794"/>
      <c r="D26" s="794"/>
      <c r="E26" s="794"/>
      <c r="F26" s="815"/>
      <c r="G26" s="756"/>
      <c r="H26" s="814"/>
      <c r="I26" s="756"/>
      <c r="J26" s="755"/>
      <c r="K26" s="755"/>
      <c r="L26" s="755"/>
      <c r="M26" s="748"/>
      <c r="N26" s="755"/>
      <c r="O26" s="748"/>
      <c r="P26" s="755"/>
      <c r="Q26" s="755"/>
      <c r="R26" s="813"/>
    </row>
    <row r="27" spans="1:19" ht="91.5" customHeight="1" x14ac:dyDescent="0.25">
      <c r="A27" s="794"/>
      <c r="B27" s="794"/>
      <c r="C27" s="794"/>
      <c r="D27" s="794"/>
      <c r="E27" s="794"/>
      <c r="F27" s="815"/>
      <c r="G27" s="754" t="s">
        <v>40</v>
      </c>
      <c r="H27" s="489" t="s">
        <v>1229</v>
      </c>
      <c r="I27" s="149">
        <v>1</v>
      </c>
      <c r="J27" s="755"/>
      <c r="K27" s="755"/>
      <c r="L27" s="755"/>
      <c r="M27" s="748"/>
      <c r="N27" s="755"/>
      <c r="O27" s="748"/>
      <c r="P27" s="755"/>
      <c r="Q27" s="755"/>
      <c r="R27" s="813"/>
    </row>
    <row r="28" spans="1:19" ht="138.75" customHeight="1" x14ac:dyDescent="0.25">
      <c r="A28" s="794"/>
      <c r="B28" s="794"/>
      <c r="C28" s="794"/>
      <c r="D28" s="794"/>
      <c r="E28" s="794"/>
      <c r="F28" s="815"/>
      <c r="G28" s="756"/>
      <c r="H28" s="489" t="s">
        <v>1196</v>
      </c>
      <c r="I28" s="149">
        <v>25</v>
      </c>
      <c r="J28" s="756"/>
      <c r="K28" s="756"/>
      <c r="L28" s="756"/>
      <c r="M28" s="749"/>
      <c r="N28" s="756"/>
      <c r="O28" s="749"/>
      <c r="P28" s="756"/>
      <c r="Q28" s="756"/>
      <c r="R28" s="814"/>
    </row>
    <row r="29" spans="1:19" ht="15.75" customHeight="1" x14ac:dyDescent="0.25">
      <c r="A29" s="320"/>
      <c r="B29" s="320"/>
      <c r="C29" s="320"/>
      <c r="D29" s="320"/>
      <c r="E29" s="320"/>
      <c r="F29" s="321"/>
      <c r="G29" s="322"/>
      <c r="H29" s="323"/>
      <c r="I29" s="322"/>
      <c r="J29" s="320"/>
      <c r="K29" s="320"/>
      <c r="L29" s="320"/>
      <c r="M29" s="320"/>
      <c r="N29" s="320"/>
      <c r="O29" s="320"/>
      <c r="P29" s="320"/>
      <c r="Q29" s="320"/>
      <c r="R29" s="320"/>
    </row>
    <row r="30" spans="1:19" ht="15.75" customHeight="1" x14ac:dyDescent="0.25">
      <c r="A30" s="320"/>
      <c r="B30" s="320"/>
      <c r="C30" s="320"/>
      <c r="D30" s="320"/>
      <c r="E30" s="320"/>
      <c r="F30" s="321"/>
      <c r="G30" s="322"/>
      <c r="H30" s="323"/>
      <c r="I30" s="322"/>
      <c r="J30" s="320"/>
      <c r="K30" s="320"/>
      <c r="L30" s="320"/>
      <c r="M30" s="811"/>
      <c r="N30" s="792" t="s">
        <v>36</v>
      </c>
      <c r="O30" s="792"/>
      <c r="P30" s="792"/>
    </row>
    <row r="31" spans="1:19" ht="15.75" customHeight="1" x14ac:dyDescent="0.25">
      <c r="A31" s="320"/>
      <c r="B31" s="320"/>
      <c r="C31" s="320"/>
      <c r="D31" s="320"/>
      <c r="E31" s="320"/>
      <c r="F31" s="321"/>
      <c r="G31" s="322"/>
      <c r="H31" s="323"/>
      <c r="I31" s="322"/>
      <c r="J31" s="320"/>
      <c r="K31" s="320"/>
      <c r="L31" s="320"/>
      <c r="M31" s="811"/>
      <c r="N31" s="312" t="s">
        <v>37</v>
      </c>
      <c r="O31" s="811" t="s">
        <v>38</v>
      </c>
      <c r="P31" s="811"/>
    </row>
    <row r="32" spans="1:19" ht="15.75" customHeight="1" x14ac:dyDescent="0.25">
      <c r="A32" s="320"/>
      <c r="B32" s="320"/>
      <c r="C32" s="320"/>
      <c r="D32" s="320"/>
      <c r="E32" s="320"/>
      <c r="F32" s="321"/>
      <c r="G32" s="322"/>
      <c r="H32" s="323"/>
      <c r="I32" s="322"/>
      <c r="J32" s="320"/>
      <c r="K32" s="320"/>
      <c r="L32" s="320"/>
      <c r="M32" s="811"/>
      <c r="N32" s="312"/>
      <c r="O32" s="312">
        <v>2020</v>
      </c>
      <c r="P32" s="312">
        <v>2021</v>
      </c>
    </row>
    <row r="33" spans="1:18" ht="15.75" customHeight="1" x14ac:dyDescent="0.25">
      <c r="A33" s="320"/>
      <c r="B33" s="320"/>
      <c r="C33" s="320"/>
      <c r="D33" s="320"/>
      <c r="E33" s="320"/>
      <c r="F33" s="321"/>
      <c r="G33" s="322"/>
      <c r="H33" s="323"/>
      <c r="I33" s="322"/>
      <c r="J33" s="320"/>
      <c r="K33" s="320"/>
      <c r="L33" s="320"/>
      <c r="M33" s="312" t="s">
        <v>2002</v>
      </c>
      <c r="N33" s="313">
        <v>7</v>
      </c>
      <c r="O33" s="314">
        <f>O7+O9+O15+O17+O18+O21+O24</f>
        <v>575000</v>
      </c>
      <c r="P33" s="314"/>
      <c r="Q33" s="320"/>
      <c r="R33" s="320"/>
    </row>
    <row r="34" spans="1:18" ht="15.75" customHeight="1" x14ac:dyDescent="0.25">
      <c r="A34" s="320"/>
      <c r="B34" s="320"/>
      <c r="C34" s="320"/>
      <c r="D34" s="320"/>
      <c r="E34" s="320"/>
      <c r="F34" s="321"/>
      <c r="G34" s="322"/>
      <c r="H34" s="323"/>
      <c r="I34" s="322"/>
      <c r="J34" s="320"/>
      <c r="K34" s="320"/>
      <c r="L34" s="320"/>
      <c r="M34" s="320"/>
      <c r="N34" s="320"/>
      <c r="O34" s="320"/>
      <c r="P34" s="320"/>
      <c r="Q34" s="320"/>
      <c r="R34" s="320"/>
    </row>
    <row r="35" spans="1:18" ht="15.75" customHeight="1" x14ac:dyDescent="0.25">
      <c r="A35" s="320"/>
      <c r="B35" s="320"/>
      <c r="C35" s="320"/>
      <c r="D35" s="320"/>
      <c r="E35" s="320"/>
      <c r="F35" s="321"/>
      <c r="G35" s="322"/>
      <c r="H35" s="323"/>
      <c r="I35" s="322"/>
      <c r="J35" s="320"/>
      <c r="K35" s="320"/>
      <c r="L35" s="320"/>
      <c r="M35" s="320"/>
      <c r="N35" s="320"/>
      <c r="O35" s="320"/>
      <c r="P35" s="320"/>
      <c r="Q35" s="320"/>
      <c r="R35" s="320"/>
    </row>
    <row r="36" spans="1:18" ht="15.75" customHeight="1" x14ac:dyDescent="0.25">
      <c r="A36" s="320"/>
      <c r="B36" s="320"/>
      <c r="C36" s="320"/>
      <c r="D36" s="320"/>
      <c r="E36" s="320"/>
      <c r="F36" s="321"/>
      <c r="G36" s="322"/>
      <c r="H36" s="323"/>
      <c r="I36" s="322"/>
      <c r="J36" s="320"/>
      <c r="K36" s="320"/>
      <c r="L36" s="320"/>
      <c r="M36" s="320"/>
      <c r="N36" s="320"/>
      <c r="O36" s="320"/>
      <c r="P36" s="320"/>
      <c r="Q36" s="320"/>
      <c r="R36" s="320"/>
    </row>
    <row r="37" spans="1:18" ht="15.75" customHeight="1" x14ac:dyDescent="0.25">
      <c r="A37" s="320"/>
      <c r="B37" s="320"/>
      <c r="C37" s="320"/>
      <c r="D37" s="320"/>
      <c r="E37" s="320"/>
      <c r="F37" s="321"/>
      <c r="G37" s="322"/>
      <c r="H37" s="323"/>
      <c r="I37" s="322"/>
      <c r="J37" s="320"/>
      <c r="K37" s="320"/>
      <c r="L37" s="320"/>
      <c r="M37" s="320"/>
      <c r="N37" s="320"/>
      <c r="O37" s="320"/>
      <c r="P37" s="320"/>
      <c r="Q37" s="320"/>
      <c r="R37" s="320"/>
    </row>
    <row r="38" spans="1:18" ht="15.75" customHeight="1" x14ac:dyDescent="0.25">
      <c r="A38" s="320"/>
      <c r="B38" s="320"/>
      <c r="C38" s="320"/>
      <c r="D38" s="320"/>
      <c r="E38" s="320"/>
      <c r="F38" s="321"/>
      <c r="G38" s="322"/>
      <c r="H38" s="323"/>
      <c r="I38" s="322"/>
      <c r="J38" s="320"/>
      <c r="K38" s="320"/>
      <c r="L38" s="320"/>
      <c r="M38" s="320"/>
      <c r="N38" s="320"/>
      <c r="O38" s="320"/>
      <c r="P38" s="320"/>
      <c r="Q38" s="320"/>
      <c r="R38" s="320"/>
    </row>
    <row r="39" spans="1:18" ht="15.75" customHeight="1" x14ac:dyDescent="0.25">
      <c r="A39" s="320"/>
      <c r="B39" s="320"/>
      <c r="C39" s="320"/>
      <c r="D39" s="320"/>
      <c r="E39" s="320"/>
      <c r="F39" s="321"/>
      <c r="G39" s="322"/>
      <c r="H39" s="323"/>
      <c r="I39" s="322"/>
      <c r="J39" s="320"/>
      <c r="K39" s="320"/>
      <c r="L39" s="320"/>
      <c r="M39" s="320"/>
      <c r="N39" s="320"/>
      <c r="O39" s="320"/>
      <c r="P39" s="320"/>
      <c r="Q39" s="320"/>
      <c r="R39" s="320"/>
    </row>
    <row r="40" spans="1:18" ht="15.75" customHeight="1" x14ac:dyDescent="0.25">
      <c r="A40" s="320"/>
      <c r="B40" s="320"/>
      <c r="C40" s="320"/>
      <c r="D40" s="320"/>
      <c r="E40" s="320"/>
      <c r="F40" s="321"/>
      <c r="G40" s="322"/>
      <c r="H40" s="323"/>
      <c r="I40" s="322"/>
      <c r="J40" s="320"/>
      <c r="K40" s="320"/>
      <c r="L40" s="320"/>
      <c r="M40" s="320"/>
      <c r="N40" s="320"/>
      <c r="O40" s="320"/>
      <c r="P40" s="320"/>
      <c r="Q40" s="320"/>
      <c r="R40" s="320"/>
    </row>
    <row r="41" spans="1:18" ht="15.75" customHeight="1" x14ac:dyDescent="0.25">
      <c r="A41" s="320"/>
      <c r="B41" s="320"/>
      <c r="C41" s="320"/>
      <c r="D41" s="320"/>
      <c r="E41" s="320"/>
      <c r="F41" s="321"/>
      <c r="G41" s="322"/>
      <c r="H41" s="323"/>
      <c r="I41" s="322"/>
      <c r="J41" s="320"/>
      <c r="K41" s="320"/>
      <c r="L41" s="320"/>
      <c r="M41" s="320"/>
      <c r="N41" s="320"/>
      <c r="O41" s="320"/>
      <c r="P41" s="320"/>
      <c r="Q41" s="320"/>
      <c r="R41" s="320"/>
    </row>
    <row r="42" spans="1:18" ht="15.75" customHeight="1" x14ac:dyDescent="0.25">
      <c r="A42" s="320"/>
      <c r="B42" s="320"/>
      <c r="C42" s="320"/>
      <c r="D42" s="320"/>
      <c r="E42" s="320"/>
      <c r="F42" s="321"/>
      <c r="G42" s="322"/>
      <c r="H42" s="323"/>
      <c r="I42" s="322"/>
      <c r="J42" s="320"/>
      <c r="K42" s="320"/>
      <c r="L42" s="320"/>
      <c r="M42" s="320"/>
      <c r="N42" s="320"/>
      <c r="O42" s="320"/>
      <c r="P42" s="320"/>
      <c r="Q42" s="320"/>
      <c r="R42" s="320"/>
    </row>
    <row r="43" spans="1:18" ht="15.75" customHeight="1" x14ac:dyDescent="0.25">
      <c r="A43" s="320"/>
      <c r="B43" s="320"/>
      <c r="C43" s="320"/>
      <c r="D43" s="320"/>
      <c r="E43" s="320"/>
      <c r="F43" s="321"/>
      <c r="G43" s="322"/>
      <c r="H43" s="323"/>
      <c r="I43" s="322"/>
      <c r="J43" s="320"/>
      <c r="K43" s="320"/>
      <c r="L43" s="320"/>
      <c r="M43" s="320"/>
      <c r="N43" s="320"/>
      <c r="O43" s="320"/>
      <c r="P43" s="320"/>
      <c r="Q43" s="320"/>
      <c r="R43" s="320"/>
    </row>
    <row r="44" spans="1:18" ht="15.75" customHeight="1" x14ac:dyDescent="0.25">
      <c r="A44" s="320"/>
      <c r="B44" s="320"/>
      <c r="C44" s="320"/>
      <c r="D44" s="320"/>
      <c r="E44" s="320"/>
      <c r="F44" s="321"/>
      <c r="G44" s="322"/>
      <c r="H44" s="323"/>
      <c r="I44" s="322"/>
      <c r="J44" s="320"/>
      <c r="K44" s="320"/>
      <c r="L44" s="320"/>
      <c r="M44" s="320"/>
      <c r="N44" s="320"/>
      <c r="O44" s="320"/>
      <c r="P44" s="320"/>
      <c r="Q44" s="320"/>
      <c r="R44" s="320"/>
    </row>
    <row r="45" spans="1:18" ht="15.75" customHeight="1" x14ac:dyDescent="0.25">
      <c r="A45" s="320"/>
      <c r="B45" s="320"/>
      <c r="C45" s="320"/>
      <c r="D45" s="320"/>
      <c r="E45" s="320"/>
      <c r="F45" s="321"/>
      <c r="G45" s="322"/>
      <c r="H45" s="323"/>
      <c r="I45" s="322"/>
      <c r="J45" s="320"/>
      <c r="K45" s="320"/>
      <c r="L45" s="320"/>
      <c r="M45" s="320"/>
      <c r="N45" s="320"/>
      <c r="O45" s="320"/>
      <c r="P45" s="320"/>
      <c r="Q45" s="320"/>
      <c r="R45" s="320"/>
    </row>
    <row r="46" spans="1:18" ht="15.75" customHeight="1" x14ac:dyDescent="0.25">
      <c r="A46" s="320"/>
      <c r="B46" s="320"/>
      <c r="C46" s="320"/>
      <c r="D46" s="320"/>
      <c r="E46" s="320"/>
      <c r="F46" s="321"/>
      <c r="G46" s="322"/>
      <c r="H46" s="323"/>
      <c r="I46" s="322"/>
      <c r="J46" s="320"/>
      <c r="K46" s="320"/>
      <c r="L46" s="320"/>
      <c r="M46" s="320"/>
      <c r="N46" s="320"/>
      <c r="O46" s="320"/>
      <c r="P46" s="320"/>
      <c r="Q46" s="320"/>
      <c r="R46" s="320"/>
    </row>
    <row r="47" spans="1:18" ht="15.75" customHeight="1" x14ac:dyDescent="0.25">
      <c r="A47" s="320"/>
      <c r="B47" s="320"/>
      <c r="C47" s="320"/>
      <c r="D47" s="320"/>
      <c r="E47" s="320"/>
      <c r="F47" s="321"/>
      <c r="G47" s="322"/>
      <c r="H47" s="323"/>
      <c r="I47" s="322"/>
      <c r="J47" s="320"/>
      <c r="K47" s="320"/>
      <c r="L47" s="320"/>
      <c r="M47" s="320"/>
      <c r="N47" s="320"/>
      <c r="O47" s="320"/>
      <c r="P47" s="320"/>
      <c r="Q47" s="320"/>
      <c r="R47" s="320"/>
    </row>
    <row r="48" spans="1:18" ht="15.75" customHeight="1" x14ac:dyDescent="0.25">
      <c r="A48" s="320"/>
      <c r="B48" s="320"/>
      <c r="C48" s="320"/>
      <c r="D48" s="320"/>
      <c r="E48" s="320"/>
      <c r="F48" s="321"/>
      <c r="G48" s="322"/>
      <c r="H48" s="323"/>
      <c r="I48" s="322"/>
      <c r="J48" s="320"/>
      <c r="K48" s="320"/>
      <c r="L48" s="320"/>
      <c r="M48" s="320"/>
      <c r="N48" s="320"/>
      <c r="O48" s="320"/>
      <c r="P48" s="320"/>
      <c r="Q48" s="320"/>
      <c r="R48" s="320"/>
    </row>
    <row r="49" spans="1:18" ht="15.75" customHeight="1" x14ac:dyDescent="0.25">
      <c r="A49" s="320"/>
      <c r="B49" s="320"/>
      <c r="C49" s="320"/>
      <c r="D49" s="320"/>
      <c r="E49" s="320"/>
      <c r="F49" s="321"/>
      <c r="G49" s="322"/>
      <c r="H49" s="323"/>
      <c r="I49" s="322"/>
      <c r="J49" s="320"/>
      <c r="K49" s="320"/>
      <c r="L49" s="320"/>
      <c r="M49" s="320"/>
      <c r="N49" s="320"/>
      <c r="O49" s="320"/>
      <c r="P49" s="320"/>
      <c r="Q49" s="320"/>
      <c r="R49" s="320"/>
    </row>
    <row r="50" spans="1:18" ht="15.75" customHeight="1" x14ac:dyDescent="0.25">
      <c r="A50" s="320"/>
      <c r="B50" s="320"/>
      <c r="C50" s="320"/>
      <c r="D50" s="320"/>
      <c r="E50" s="320"/>
      <c r="F50" s="321"/>
      <c r="G50" s="322"/>
      <c r="H50" s="323"/>
      <c r="I50" s="322"/>
      <c r="J50" s="320"/>
      <c r="K50" s="320"/>
      <c r="L50" s="320"/>
      <c r="M50" s="320"/>
      <c r="N50" s="320"/>
      <c r="O50" s="320"/>
      <c r="P50" s="320"/>
      <c r="Q50" s="320"/>
      <c r="R50" s="320"/>
    </row>
    <row r="51" spans="1:18" ht="15.75" customHeight="1" x14ac:dyDescent="0.25">
      <c r="A51" s="320"/>
      <c r="B51" s="320"/>
      <c r="C51" s="320"/>
      <c r="D51" s="320"/>
      <c r="E51" s="320"/>
      <c r="F51" s="321"/>
      <c r="G51" s="322"/>
      <c r="H51" s="323"/>
      <c r="I51" s="322"/>
      <c r="J51" s="320"/>
      <c r="K51" s="320"/>
      <c r="L51" s="320"/>
      <c r="M51" s="320"/>
      <c r="N51" s="320"/>
      <c r="O51" s="320"/>
      <c r="P51" s="320"/>
      <c r="Q51" s="320"/>
      <c r="R51" s="320"/>
    </row>
    <row r="52" spans="1:18" ht="15.75" customHeight="1" x14ac:dyDescent="0.25">
      <c r="A52" s="320"/>
      <c r="B52" s="320"/>
      <c r="C52" s="320"/>
      <c r="D52" s="320"/>
      <c r="E52" s="320"/>
      <c r="F52" s="321"/>
      <c r="G52" s="322"/>
      <c r="H52" s="323"/>
      <c r="I52" s="322"/>
      <c r="J52" s="320"/>
      <c r="K52" s="320"/>
      <c r="L52" s="320"/>
      <c r="M52" s="320"/>
      <c r="N52" s="320"/>
      <c r="O52" s="320"/>
      <c r="P52" s="320"/>
      <c r="Q52" s="320"/>
      <c r="R52" s="320"/>
    </row>
    <row r="53" spans="1:18" ht="15.75" customHeight="1" x14ac:dyDescent="0.25">
      <c r="A53" s="320"/>
      <c r="B53" s="320"/>
      <c r="C53" s="320"/>
      <c r="D53" s="320"/>
      <c r="E53" s="320"/>
      <c r="F53" s="321"/>
      <c r="G53" s="322"/>
      <c r="H53" s="323"/>
      <c r="I53" s="322"/>
      <c r="J53" s="320"/>
      <c r="K53" s="320"/>
      <c r="L53" s="320"/>
      <c r="M53" s="320"/>
      <c r="N53" s="320"/>
      <c r="O53" s="320"/>
      <c r="P53" s="320"/>
      <c r="Q53" s="320"/>
      <c r="R53" s="320"/>
    </row>
    <row r="54" spans="1:18" ht="15.75" customHeight="1" x14ac:dyDescent="0.25">
      <c r="A54" s="320"/>
      <c r="B54" s="320"/>
      <c r="C54" s="320"/>
      <c r="D54" s="320"/>
      <c r="E54" s="320"/>
      <c r="F54" s="321"/>
      <c r="G54" s="322"/>
      <c r="H54" s="323"/>
      <c r="I54" s="322"/>
      <c r="J54" s="320"/>
      <c r="K54" s="320"/>
      <c r="L54" s="320"/>
      <c r="M54" s="320"/>
      <c r="N54" s="320"/>
      <c r="O54" s="320"/>
      <c r="P54" s="320"/>
      <c r="Q54" s="320"/>
      <c r="R54" s="320"/>
    </row>
    <row r="55" spans="1:18" ht="15.75" customHeight="1" x14ac:dyDescent="0.25">
      <c r="A55" s="320"/>
      <c r="B55" s="320"/>
      <c r="C55" s="320"/>
      <c r="D55" s="320"/>
      <c r="E55" s="320"/>
      <c r="F55" s="321"/>
      <c r="G55" s="322"/>
      <c r="H55" s="323"/>
      <c r="I55" s="322"/>
      <c r="J55" s="320"/>
      <c r="K55" s="320"/>
      <c r="L55" s="320"/>
      <c r="M55" s="320"/>
      <c r="N55" s="320"/>
      <c r="O55" s="320"/>
      <c r="P55" s="320"/>
      <c r="Q55" s="320"/>
      <c r="R55" s="320"/>
    </row>
    <row r="56" spans="1:18" ht="15.75" customHeight="1" x14ac:dyDescent="0.25">
      <c r="A56" s="320"/>
      <c r="B56" s="320"/>
      <c r="C56" s="320"/>
      <c r="D56" s="320"/>
      <c r="E56" s="320"/>
      <c r="F56" s="321"/>
      <c r="G56" s="322"/>
      <c r="H56" s="323"/>
      <c r="I56" s="322"/>
      <c r="J56" s="320"/>
      <c r="K56" s="320"/>
      <c r="L56" s="320"/>
      <c r="M56" s="320"/>
      <c r="N56" s="320"/>
      <c r="O56" s="320"/>
      <c r="P56" s="320"/>
      <c r="Q56" s="320"/>
      <c r="R56" s="320"/>
    </row>
    <row r="57" spans="1:18" ht="15.75" customHeight="1" x14ac:dyDescent="0.25">
      <c r="A57" s="320"/>
      <c r="B57" s="320"/>
      <c r="C57" s="320"/>
      <c r="D57" s="320"/>
      <c r="E57" s="320"/>
      <c r="F57" s="321"/>
      <c r="G57" s="322"/>
      <c r="H57" s="323"/>
      <c r="I57" s="322"/>
      <c r="J57" s="320"/>
      <c r="K57" s="320"/>
      <c r="L57" s="320"/>
      <c r="M57" s="320"/>
      <c r="N57" s="320"/>
      <c r="O57" s="320"/>
      <c r="P57" s="320"/>
      <c r="Q57" s="320"/>
      <c r="R57" s="320"/>
    </row>
    <row r="58" spans="1:18" ht="15.75" customHeight="1" x14ac:dyDescent="0.25">
      <c r="A58" s="320"/>
      <c r="B58" s="320"/>
      <c r="C58" s="320"/>
      <c r="D58" s="320"/>
      <c r="E58" s="320"/>
      <c r="F58" s="321"/>
      <c r="G58" s="322"/>
      <c r="H58" s="323"/>
      <c r="I58" s="322"/>
      <c r="J58" s="320"/>
      <c r="K58" s="320"/>
      <c r="L58" s="320"/>
      <c r="M58" s="320"/>
      <c r="N58" s="320"/>
      <c r="O58" s="320"/>
      <c r="P58" s="320"/>
      <c r="Q58" s="320"/>
      <c r="R58" s="320"/>
    </row>
    <row r="59" spans="1:18" ht="15.75" customHeight="1" x14ac:dyDescent="0.25">
      <c r="A59" s="320"/>
      <c r="B59" s="320"/>
      <c r="C59" s="320"/>
      <c r="D59" s="320"/>
      <c r="E59" s="320"/>
      <c r="F59" s="321"/>
      <c r="G59" s="322"/>
      <c r="H59" s="323"/>
      <c r="I59" s="322"/>
      <c r="J59" s="320"/>
      <c r="K59" s="320"/>
      <c r="L59" s="320"/>
      <c r="M59" s="320"/>
      <c r="N59" s="320"/>
      <c r="O59" s="320"/>
      <c r="P59" s="320"/>
      <c r="Q59" s="320"/>
      <c r="R59" s="320"/>
    </row>
    <row r="60" spans="1:18" ht="15.75" customHeight="1" x14ac:dyDescent="0.25">
      <c r="A60" s="320"/>
      <c r="B60" s="320"/>
      <c r="C60" s="320"/>
      <c r="D60" s="320"/>
      <c r="E60" s="320"/>
      <c r="F60" s="321"/>
      <c r="G60" s="322"/>
      <c r="H60" s="323"/>
      <c r="I60" s="322"/>
      <c r="J60" s="320"/>
      <c r="K60" s="320"/>
      <c r="L60" s="320"/>
      <c r="M60" s="320"/>
      <c r="N60" s="320"/>
      <c r="O60" s="320"/>
      <c r="P60" s="320"/>
      <c r="Q60" s="320"/>
      <c r="R60" s="320"/>
    </row>
    <row r="61" spans="1:18" ht="15.75" customHeight="1" x14ac:dyDescent="0.25">
      <c r="A61" s="320"/>
      <c r="B61" s="320"/>
      <c r="C61" s="320"/>
      <c r="D61" s="320"/>
      <c r="E61" s="320"/>
      <c r="F61" s="321"/>
      <c r="G61" s="322"/>
      <c r="H61" s="323"/>
      <c r="I61" s="322"/>
      <c r="J61" s="320"/>
      <c r="K61" s="320"/>
      <c r="L61" s="320"/>
      <c r="M61" s="320"/>
      <c r="N61" s="320"/>
      <c r="O61" s="320"/>
      <c r="P61" s="320"/>
      <c r="Q61" s="320"/>
      <c r="R61" s="320"/>
    </row>
    <row r="62" spans="1:18" ht="15.75" customHeight="1" x14ac:dyDescent="0.25">
      <c r="A62" s="320"/>
      <c r="B62" s="320"/>
      <c r="C62" s="320"/>
      <c r="D62" s="320"/>
      <c r="E62" s="320"/>
      <c r="F62" s="321"/>
      <c r="G62" s="322"/>
      <c r="H62" s="323"/>
      <c r="I62" s="322"/>
      <c r="J62" s="320"/>
      <c r="K62" s="320"/>
      <c r="L62" s="320"/>
      <c r="M62" s="320"/>
      <c r="N62" s="320"/>
      <c r="O62" s="320"/>
      <c r="P62" s="320"/>
      <c r="Q62" s="320"/>
      <c r="R62" s="320"/>
    </row>
    <row r="63" spans="1:18" ht="15.75" customHeight="1" x14ac:dyDescent="0.25">
      <c r="A63" s="320"/>
      <c r="B63" s="320"/>
      <c r="C63" s="320"/>
      <c r="D63" s="320"/>
      <c r="E63" s="320"/>
      <c r="F63" s="321"/>
      <c r="G63" s="322"/>
      <c r="H63" s="323"/>
      <c r="I63" s="322"/>
      <c r="J63" s="320"/>
      <c r="K63" s="320"/>
      <c r="L63" s="320"/>
      <c r="M63" s="320"/>
      <c r="N63" s="320"/>
      <c r="O63" s="320"/>
      <c r="P63" s="320"/>
      <c r="Q63" s="320"/>
      <c r="R63" s="320"/>
    </row>
    <row r="64" spans="1:18" ht="15.75" customHeight="1" x14ac:dyDescent="0.25">
      <c r="A64" s="320"/>
      <c r="B64" s="320"/>
      <c r="C64" s="320"/>
      <c r="D64" s="320"/>
      <c r="E64" s="320"/>
      <c r="F64" s="321"/>
      <c r="G64" s="322"/>
      <c r="H64" s="323"/>
      <c r="I64" s="322"/>
      <c r="J64" s="320"/>
      <c r="K64" s="320"/>
      <c r="L64" s="320"/>
      <c r="M64" s="320"/>
      <c r="N64" s="320"/>
      <c r="O64" s="320"/>
      <c r="P64" s="320"/>
      <c r="Q64" s="320"/>
      <c r="R64" s="320"/>
    </row>
    <row r="65" spans="1:18" ht="15.75" customHeight="1" x14ac:dyDescent="0.25">
      <c r="A65" s="320"/>
      <c r="B65" s="320"/>
      <c r="C65" s="320"/>
      <c r="D65" s="320"/>
      <c r="E65" s="320"/>
      <c r="F65" s="321"/>
      <c r="G65" s="322"/>
      <c r="H65" s="323"/>
      <c r="I65" s="322"/>
      <c r="J65" s="320"/>
      <c r="K65" s="320"/>
      <c r="L65" s="320"/>
      <c r="M65" s="320"/>
      <c r="N65" s="320"/>
      <c r="O65" s="320"/>
      <c r="P65" s="320"/>
      <c r="Q65" s="320"/>
      <c r="R65" s="320"/>
    </row>
    <row r="66" spans="1:18" ht="15.75" customHeight="1" x14ac:dyDescent="0.25">
      <c r="A66" s="320"/>
      <c r="B66" s="320"/>
      <c r="C66" s="320"/>
      <c r="D66" s="320"/>
      <c r="E66" s="320"/>
      <c r="F66" s="321"/>
      <c r="G66" s="322"/>
      <c r="H66" s="323"/>
      <c r="I66" s="322"/>
      <c r="J66" s="320"/>
      <c r="K66" s="320"/>
      <c r="L66" s="320"/>
      <c r="M66" s="320"/>
      <c r="N66" s="320"/>
      <c r="O66" s="320"/>
      <c r="P66" s="320"/>
      <c r="Q66" s="320"/>
      <c r="R66" s="320"/>
    </row>
    <row r="67" spans="1:18" ht="15.75" customHeight="1" x14ac:dyDescent="0.25">
      <c r="A67" s="320"/>
      <c r="B67" s="320"/>
      <c r="C67" s="320"/>
      <c r="D67" s="320"/>
      <c r="E67" s="320"/>
      <c r="F67" s="321"/>
      <c r="G67" s="322"/>
      <c r="H67" s="323"/>
      <c r="I67" s="322"/>
      <c r="J67" s="320"/>
      <c r="K67" s="320"/>
      <c r="L67" s="320"/>
      <c r="M67" s="320"/>
      <c r="N67" s="320"/>
      <c r="O67" s="320"/>
      <c r="P67" s="320"/>
      <c r="Q67" s="320"/>
      <c r="R67" s="320"/>
    </row>
    <row r="68" spans="1:18" ht="15.75" customHeight="1" x14ac:dyDescent="0.25">
      <c r="A68" s="320"/>
      <c r="B68" s="320"/>
      <c r="C68" s="320"/>
      <c r="D68" s="320"/>
      <c r="E68" s="320"/>
      <c r="F68" s="321"/>
      <c r="G68" s="322"/>
      <c r="H68" s="323"/>
      <c r="I68" s="322"/>
      <c r="J68" s="320"/>
      <c r="K68" s="320"/>
      <c r="L68" s="320"/>
      <c r="M68" s="320"/>
      <c r="N68" s="320"/>
      <c r="O68" s="320"/>
      <c r="P68" s="320"/>
      <c r="Q68" s="320"/>
      <c r="R68" s="320"/>
    </row>
    <row r="69" spans="1:18" ht="15.75" customHeight="1" x14ac:dyDescent="0.25">
      <c r="A69" s="320"/>
      <c r="B69" s="320"/>
      <c r="C69" s="320"/>
      <c r="D69" s="320"/>
      <c r="E69" s="320"/>
      <c r="F69" s="321"/>
      <c r="G69" s="322"/>
      <c r="H69" s="323"/>
      <c r="I69" s="322"/>
      <c r="J69" s="320"/>
      <c r="K69" s="320"/>
      <c r="L69" s="320"/>
      <c r="M69" s="320"/>
      <c r="N69" s="320"/>
      <c r="O69" s="320"/>
      <c r="P69" s="320"/>
      <c r="Q69" s="320"/>
      <c r="R69" s="320"/>
    </row>
    <row r="70" spans="1:18" ht="15.75" customHeight="1" x14ac:dyDescent="0.25">
      <c r="A70" s="320"/>
      <c r="B70" s="320"/>
      <c r="C70" s="320"/>
      <c r="D70" s="320"/>
      <c r="E70" s="320"/>
      <c r="F70" s="321"/>
      <c r="G70" s="322"/>
      <c r="H70" s="323"/>
      <c r="I70" s="322"/>
      <c r="J70" s="320"/>
      <c r="K70" s="320"/>
      <c r="L70" s="320"/>
      <c r="M70" s="320"/>
      <c r="N70" s="320"/>
      <c r="O70" s="320"/>
      <c r="P70" s="320"/>
      <c r="Q70" s="320"/>
      <c r="R70" s="320"/>
    </row>
    <row r="71" spans="1:18" ht="15.75" customHeight="1" x14ac:dyDescent="0.25">
      <c r="A71" s="320"/>
      <c r="B71" s="320"/>
      <c r="C71" s="320"/>
      <c r="D71" s="320"/>
      <c r="E71" s="320"/>
      <c r="F71" s="321"/>
      <c r="G71" s="322"/>
      <c r="H71" s="323"/>
      <c r="I71" s="322"/>
      <c r="J71" s="320"/>
      <c r="K71" s="320"/>
      <c r="L71" s="320"/>
      <c r="M71" s="320"/>
      <c r="N71" s="320"/>
      <c r="O71" s="320"/>
      <c r="P71" s="320"/>
      <c r="Q71" s="320"/>
      <c r="R71" s="320"/>
    </row>
    <row r="72" spans="1:18" ht="15.75" customHeight="1" x14ac:dyDescent="0.25">
      <c r="A72" s="320"/>
      <c r="B72" s="320"/>
      <c r="C72" s="320"/>
      <c r="D72" s="320"/>
      <c r="E72" s="320"/>
      <c r="F72" s="321"/>
      <c r="G72" s="322"/>
      <c r="H72" s="323"/>
      <c r="I72" s="322"/>
      <c r="J72" s="320"/>
      <c r="K72" s="320"/>
      <c r="L72" s="320"/>
      <c r="M72" s="320"/>
      <c r="N72" s="320"/>
      <c r="O72" s="320"/>
      <c r="P72" s="320"/>
      <c r="Q72" s="320"/>
      <c r="R72" s="320"/>
    </row>
    <row r="73" spans="1:18" ht="15.75" customHeight="1" x14ac:dyDescent="0.25">
      <c r="A73" s="320"/>
      <c r="B73" s="320"/>
      <c r="C73" s="320"/>
      <c r="D73" s="320"/>
      <c r="E73" s="320"/>
      <c r="F73" s="321"/>
      <c r="G73" s="322"/>
      <c r="H73" s="323"/>
      <c r="I73" s="322"/>
      <c r="J73" s="320"/>
      <c r="K73" s="320"/>
      <c r="L73" s="320"/>
      <c r="M73" s="320"/>
      <c r="N73" s="320"/>
      <c r="O73" s="320"/>
      <c r="P73" s="320"/>
      <c r="Q73" s="320"/>
      <c r="R73" s="320"/>
    </row>
    <row r="74" spans="1:18" ht="15.75" customHeight="1" x14ac:dyDescent="0.25">
      <c r="A74" s="320"/>
      <c r="B74" s="320"/>
      <c r="C74" s="320"/>
      <c r="D74" s="320"/>
      <c r="E74" s="320"/>
      <c r="F74" s="321"/>
      <c r="G74" s="322"/>
      <c r="H74" s="323"/>
      <c r="I74" s="322"/>
      <c r="J74" s="320"/>
      <c r="K74" s="320"/>
      <c r="L74" s="320"/>
      <c r="M74" s="320"/>
      <c r="N74" s="320"/>
      <c r="O74" s="320"/>
      <c r="P74" s="320"/>
      <c r="Q74" s="320"/>
      <c r="R74" s="320"/>
    </row>
    <row r="75" spans="1:18" ht="15.75" customHeight="1" x14ac:dyDescent="0.25">
      <c r="A75" s="320"/>
      <c r="B75" s="320"/>
      <c r="C75" s="320"/>
      <c r="D75" s="320"/>
      <c r="E75" s="320"/>
      <c r="F75" s="321"/>
      <c r="G75" s="322"/>
      <c r="H75" s="323"/>
      <c r="I75" s="322"/>
      <c r="J75" s="320"/>
      <c r="K75" s="320"/>
      <c r="L75" s="320"/>
      <c r="M75" s="320"/>
      <c r="N75" s="320"/>
      <c r="O75" s="320"/>
      <c r="P75" s="320"/>
      <c r="Q75" s="320"/>
      <c r="R75" s="320"/>
    </row>
    <row r="76" spans="1:18" ht="15.75" customHeight="1" x14ac:dyDescent="0.25">
      <c r="A76" s="320"/>
      <c r="B76" s="320"/>
      <c r="C76" s="320"/>
      <c r="D76" s="320"/>
      <c r="E76" s="320"/>
      <c r="F76" s="321"/>
      <c r="G76" s="322"/>
      <c r="H76" s="323"/>
      <c r="I76" s="322"/>
      <c r="J76" s="320"/>
      <c r="K76" s="320"/>
      <c r="L76" s="320"/>
      <c r="M76" s="320"/>
      <c r="N76" s="320"/>
      <c r="O76" s="320"/>
      <c r="P76" s="320"/>
      <c r="Q76" s="320"/>
      <c r="R76" s="320"/>
    </row>
    <row r="77" spans="1:18" ht="15.75" customHeight="1" x14ac:dyDescent="0.25">
      <c r="A77" s="320"/>
      <c r="B77" s="320"/>
      <c r="C77" s="320"/>
      <c r="D77" s="320"/>
      <c r="E77" s="320"/>
      <c r="F77" s="321"/>
      <c r="G77" s="322"/>
      <c r="H77" s="323"/>
      <c r="I77" s="322"/>
      <c r="J77" s="320"/>
      <c r="K77" s="320"/>
      <c r="L77" s="320"/>
      <c r="M77" s="320"/>
      <c r="N77" s="320"/>
      <c r="O77" s="320"/>
      <c r="P77" s="320"/>
      <c r="Q77" s="320"/>
      <c r="R77" s="320"/>
    </row>
    <row r="78" spans="1:18" ht="15.75" customHeight="1" x14ac:dyDescent="0.25">
      <c r="A78" s="320"/>
      <c r="B78" s="320"/>
      <c r="C78" s="320"/>
      <c r="D78" s="320"/>
      <c r="E78" s="320"/>
      <c r="F78" s="321"/>
      <c r="G78" s="322"/>
      <c r="H78" s="323"/>
      <c r="I78" s="322"/>
      <c r="J78" s="320"/>
      <c r="K78" s="320"/>
      <c r="L78" s="320"/>
      <c r="M78" s="320"/>
      <c r="N78" s="320"/>
      <c r="O78" s="320"/>
      <c r="P78" s="320"/>
      <c r="Q78" s="320"/>
      <c r="R78" s="320"/>
    </row>
    <row r="79" spans="1:18" ht="15.75" customHeight="1" x14ac:dyDescent="0.25">
      <c r="A79" s="320"/>
      <c r="B79" s="320"/>
      <c r="C79" s="320"/>
      <c r="D79" s="320"/>
      <c r="E79" s="320"/>
      <c r="F79" s="321"/>
      <c r="G79" s="322"/>
      <c r="H79" s="323"/>
      <c r="I79" s="322"/>
      <c r="J79" s="320"/>
      <c r="K79" s="320"/>
      <c r="L79" s="320"/>
      <c r="M79" s="320"/>
      <c r="N79" s="320"/>
      <c r="O79" s="320"/>
      <c r="P79" s="320"/>
      <c r="Q79" s="320"/>
      <c r="R79" s="320"/>
    </row>
    <row r="80" spans="1:18" ht="15.75" customHeight="1" x14ac:dyDescent="0.25">
      <c r="A80" s="320"/>
      <c r="B80" s="320"/>
      <c r="C80" s="320"/>
      <c r="D80" s="320"/>
      <c r="E80" s="320"/>
      <c r="F80" s="321"/>
      <c r="G80" s="322"/>
      <c r="H80" s="323"/>
      <c r="I80" s="322"/>
      <c r="J80" s="320"/>
      <c r="K80" s="320"/>
      <c r="L80" s="320"/>
      <c r="M80" s="320"/>
      <c r="N80" s="320"/>
      <c r="O80" s="320"/>
      <c r="P80" s="320"/>
      <c r="Q80" s="320"/>
      <c r="R80" s="320"/>
    </row>
    <row r="81" spans="1:18" ht="15.75" customHeight="1" x14ac:dyDescent="0.25">
      <c r="A81" s="320"/>
      <c r="B81" s="320"/>
      <c r="C81" s="320"/>
      <c r="D81" s="320"/>
      <c r="E81" s="320"/>
      <c r="F81" s="321"/>
      <c r="G81" s="322"/>
      <c r="H81" s="323"/>
      <c r="I81" s="322"/>
      <c r="J81" s="320"/>
      <c r="K81" s="320"/>
      <c r="L81" s="320"/>
      <c r="M81" s="320"/>
      <c r="N81" s="320"/>
      <c r="O81" s="320"/>
      <c r="P81" s="320"/>
      <c r="Q81" s="320"/>
      <c r="R81" s="320"/>
    </row>
    <row r="82" spans="1:18" ht="15.75" customHeight="1" x14ac:dyDescent="0.25">
      <c r="A82" s="320"/>
      <c r="B82" s="320"/>
      <c r="C82" s="320"/>
      <c r="D82" s="320"/>
      <c r="E82" s="320"/>
      <c r="F82" s="321"/>
      <c r="G82" s="322"/>
      <c r="H82" s="323"/>
      <c r="I82" s="322"/>
      <c r="J82" s="320"/>
      <c r="K82" s="320"/>
      <c r="L82" s="320"/>
      <c r="M82" s="320"/>
      <c r="N82" s="320"/>
      <c r="O82" s="320"/>
      <c r="P82" s="320"/>
      <c r="Q82" s="320"/>
      <c r="R82" s="320"/>
    </row>
    <row r="83" spans="1:18" ht="15.75" customHeight="1" x14ac:dyDescent="0.25">
      <c r="A83" s="320"/>
      <c r="B83" s="320"/>
      <c r="C83" s="320"/>
      <c r="D83" s="320"/>
      <c r="E83" s="320"/>
      <c r="F83" s="321"/>
      <c r="G83" s="322"/>
      <c r="H83" s="323"/>
      <c r="I83" s="322"/>
      <c r="J83" s="320"/>
      <c r="K83" s="320"/>
      <c r="L83" s="320"/>
      <c r="M83" s="320"/>
      <c r="N83" s="320"/>
      <c r="O83" s="320"/>
      <c r="P83" s="320"/>
      <c r="Q83" s="320"/>
      <c r="R83" s="320"/>
    </row>
    <row r="84" spans="1:18" ht="15.75" customHeight="1" x14ac:dyDescent="0.25">
      <c r="A84" s="320"/>
      <c r="B84" s="320"/>
      <c r="C84" s="320"/>
      <c r="D84" s="320"/>
      <c r="E84" s="320"/>
      <c r="F84" s="321"/>
      <c r="G84" s="322"/>
      <c r="H84" s="323"/>
      <c r="I84" s="322"/>
      <c r="J84" s="320"/>
      <c r="K84" s="320"/>
      <c r="L84" s="320"/>
      <c r="M84" s="320"/>
      <c r="N84" s="320"/>
      <c r="O84" s="320"/>
      <c r="P84" s="320"/>
      <c r="Q84" s="320"/>
      <c r="R84" s="320"/>
    </row>
    <row r="85" spans="1:18" ht="15.75" customHeight="1" x14ac:dyDescent="0.25">
      <c r="A85" s="320"/>
      <c r="B85" s="320"/>
      <c r="C85" s="320"/>
      <c r="D85" s="320"/>
      <c r="E85" s="320"/>
      <c r="F85" s="321"/>
      <c r="G85" s="322"/>
      <c r="H85" s="323"/>
      <c r="I85" s="322"/>
      <c r="J85" s="320"/>
      <c r="K85" s="320"/>
      <c r="L85" s="320"/>
      <c r="M85" s="320"/>
      <c r="N85" s="320"/>
      <c r="O85" s="320"/>
      <c r="P85" s="320"/>
      <c r="Q85" s="320"/>
      <c r="R85" s="320"/>
    </row>
    <row r="86" spans="1:18" ht="15.75" customHeight="1" x14ac:dyDescent="0.25">
      <c r="A86" s="320"/>
      <c r="B86" s="320"/>
      <c r="C86" s="320"/>
      <c r="D86" s="320"/>
      <c r="E86" s="320"/>
      <c r="F86" s="321"/>
      <c r="G86" s="322"/>
      <c r="H86" s="323"/>
      <c r="I86" s="322"/>
      <c r="J86" s="320"/>
      <c r="K86" s="320"/>
      <c r="L86" s="320"/>
      <c r="M86" s="320"/>
      <c r="N86" s="320"/>
      <c r="O86" s="320"/>
      <c r="P86" s="320"/>
      <c r="Q86" s="320"/>
      <c r="R86" s="320"/>
    </row>
    <row r="87" spans="1:18" ht="15.75" customHeight="1" x14ac:dyDescent="0.25">
      <c r="A87" s="320"/>
      <c r="B87" s="320"/>
      <c r="C87" s="320"/>
      <c r="D87" s="320"/>
      <c r="E87" s="320"/>
      <c r="F87" s="321"/>
      <c r="G87" s="322"/>
      <c r="H87" s="323"/>
      <c r="I87" s="322"/>
      <c r="J87" s="320"/>
      <c r="K87" s="320"/>
      <c r="L87" s="320"/>
      <c r="M87" s="320"/>
      <c r="N87" s="320"/>
      <c r="O87" s="320"/>
      <c r="P87" s="320"/>
      <c r="Q87" s="320"/>
      <c r="R87" s="320"/>
    </row>
    <row r="88" spans="1:18" ht="15.75" customHeight="1" x14ac:dyDescent="0.25">
      <c r="A88" s="320"/>
      <c r="B88" s="320"/>
      <c r="C88" s="320"/>
      <c r="D88" s="320"/>
      <c r="E88" s="320"/>
      <c r="F88" s="321"/>
      <c r="G88" s="322"/>
      <c r="H88" s="323"/>
      <c r="I88" s="322"/>
      <c r="J88" s="320"/>
      <c r="K88" s="320"/>
      <c r="L88" s="320"/>
      <c r="M88" s="320"/>
      <c r="N88" s="320"/>
      <c r="O88" s="320"/>
      <c r="P88" s="320"/>
      <c r="Q88" s="320"/>
      <c r="R88" s="320"/>
    </row>
    <row r="89" spans="1:18" ht="15.75" customHeight="1" x14ac:dyDescent="0.25">
      <c r="A89" s="320"/>
      <c r="B89" s="320"/>
      <c r="C89" s="320"/>
      <c r="D89" s="320"/>
      <c r="E89" s="320"/>
      <c r="F89" s="321"/>
      <c r="G89" s="322"/>
      <c r="H89" s="323"/>
      <c r="I89" s="322"/>
      <c r="J89" s="320"/>
      <c r="K89" s="320"/>
      <c r="L89" s="320"/>
      <c r="M89" s="320"/>
      <c r="N89" s="320"/>
      <c r="O89" s="320"/>
      <c r="P89" s="320"/>
      <c r="Q89" s="320"/>
      <c r="R89" s="320"/>
    </row>
    <row r="90" spans="1:18" ht="15.75" customHeight="1" x14ac:dyDescent="0.25">
      <c r="A90" s="320"/>
      <c r="B90" s="320"/>
      <c r="C90" s="320"/>
      <c r="D90" s="320"/>
      <c r="E90" s="320"/>
      <c r="F90" s="321"/>
      <c r="G90" s="322"/>
      <c r="H90" s="323"/>
      <c r="I90" s="322"/>
      <c r="J90" s="320"/>
      <c r="K90" s="320"/>
      <c r="L90" s="320"/>
      <c r="M90" s="320"/>
      <c r="N90" s="320"/>
      <c r="O90" s="320"/>
      <c r="P90" s="320"/>
      <c r="Q90" s="320"/>
      <c r="R90" s="320"/>
    </row>
    <row r="91" spans="1:18" ht="15.75" customHeight="1" x14ac:dyDescent="0.25">
      <c r="A91" s="320"/>
      <c r="B91" s="320"/>
      <c r="C91" s="320"/>
      <c r="D91" s="320"/>
      <c r="E91" s="320"/>
      <c r="F91" s="321"/>
      <c r="G91" s="322"/>
      <c r="H91" s="323"/>
      <c r="I91" s="322"/>
      <c r="J91" s="320"/>
      <c r="K91" s="320"/>
      <c r="L91" s="320"/>
      <c r="M91" s="320"/>
      <c r="N91" s="320"/>
      <c r="O91" s="320"/>
      <c r="P91" s="320"/>
      <c r="Q91" s="320"/>
      <c r="R91" s="320"/>
    </row>
    <row r="92" spans="1:18" ht="15.75" customHeight="1" x14ac:dyDescent="0.25">
      <c r="A92" s="320"/>
      <c r="B92" s="320"/>
      <c r="C92" s="320"/>
      <c r="D92" s="320"/>
      <c r="E92" s="320"/>
      <c r="F92" s="321"/>
      <c r="G92" s="322"/>
      <c r="H92" s="323"/>
      <c r="I92" s="322"/>
      <c r="J92" s="320"/>
      <c r="K92" s="320"/>
      <c r="L92" s="320"/>
      <c r="M92" s="320"/>
      <c r="N92" s="320"/>
      <c r="O92" s="320"/>
      <c r="P92" s="320"/>
      <c r="Q92" s="320"/>
      <c r="R92" s="320"/>
    </row>
    <row r="93" spans="1:18" ht="15.75" customHeight="1" x14ac:dyDescent="0.25">
      <c r="A93" s="320"/>
      <c r="B93" s="320"/>
      <c r="C93" s="320"/>
      <c r="D93" s="320"/>
      <c r="E93" s="320"/>
      <c r="F93" s="321"/>
      <c r="G93" s="322"/>
      <c r="H93" s="323"/>
      <c r="I93" s="322"/>
      <c r="J93" s="320"/>
      <c r="K93" s="320"/>
      <c r="L93" s="320"/>
      <c r="M93" s="320"/>
      <c r="N93" s="320"/>
      <c r="O93" s="320"/>
      <c r="P93" s="320"/>
      <c r="Q93" s="320"/>
      <c r="R93" s="320"/>
    </row>
    <row r="94" spans="1:18" ht="15.75" customHeight="1" x14ac:dyDescent="0.25">
      <c r="A94" s="320"/>
      <c r="B94" s="320"/>
      <c r="C94" s="320"/>
      <c r="D94" s="320"/>
      <c r="E94" s="320"/>
      <c r="F94" s="321"/>
      <c r="G94" s="322"/>
      <c r="H94" s="323"/>
      <c r="I94" s="322"/>
      <c r="J94" s="320"/>
      <c r="K94" s="320"/>
      <c r="L94" s="320"/>
      <c r="M94" s="320"/>
      <c r="N94" s="320"/>
      <c r="O94" s="320"/>
      <c r="P94" s="320"/>
      <c r="Q94" s="320"/>
      <c r="R94" s="320"/>
    </row>
    <row r="95" spans="1:18" ht="15.75" customHeight="1" x14ac:dyDescent="0.25">
      <c r="A95" s="320"/>
      <c r="B95" s="320"/>
      <c r="C95" s="320"/>
      <c r="D95" s="320"/>
      <c r="E95" s="320"/>
      <c r="F95" s="321"/>
      <c r="G95" s="322"/>
      <c r="H95" s="323"/>
      <c r="I95" s="322"/>
      <c r="J95" s="320"/>
      <c r="K95" s="320"/>
      <c r="L95" s="320"/>
      <c r="M95" s="320"/>
      <c r="N95" s="320"/>
      <c r="O95" s="320"/>
      <c r="P95" s="320"/>
      <c r="Q95" s="320"/>
      <c r="R95" s="320"/>
    </row>
    <row r="96" spans="1:18" ht="15.75" customHeight="1" x14ac:dyDescent="0.25">
      <c r="A96" s="320"/>
      <c r="B96" s="320"/>
      <c r="C96" s="320"/>
      <c r="D96" s="320"/>
      <c r="E96" s="320"/>
      <c r="F96" s="321"/>
      <c r="G96" s="322"/>
      <c r="H96" s="323"/>
      <c r="I96" s="322"/>
      <c r="J96" s="320"/>
      <c r="K96" s="320"/>
      <c r="L96" s="320"/>
      <c r="M96" s="320"/>
      <c r="N96" s="320"/>
      <c r="O96" s="320"/>
      <c r="P96" s="320"/>
      <c r="Q96" s="320"/>
      <c r="R96" s="320"/>
    </row>
    <row r="97" spans="1:18" ht="15.75" customHeight="1" x14ac:dyDescent="0.25">
      <c r="A97" s="320"/>
      <c r="B97" s="320"/>
      <c r="C97" s="320"/>
      <c r="D97" s="320"/>
      <c r="E97" s="320"/>
      <c r="F97" s="321"/>
      <c r="G97" s="322"/>
      <c r="H97" s="323"/>
      <c r="I97" s="322"/>
      <c r="J97" s="320"/>
      <c r="K97" s="320"/>
      <c r="L97" s="320"/>
      <c r="M97" s="320"/>
      <c r="N97" s="320"/>
      <c r="O97" s="320"/>
      <c r="P97" s="320"/>
      <c r="Q97" s="320"/>
      <c r="R97" s="320"/>
    </row>
    <row r="98" spans="1:18" ht="15.75" customHeight="1" x14ac:dyDescent="0.25">
      <c r="A98" s="320"/>
      <c r="B98" s="320"/>
      <c r="C98" s="320"/>
      <c r="D98" s="320"/>
      <c r="E98" s="320"/>
      <c r="F98" s="321"/>
      <c r="G98" s="322"/>
      <c r="H98" s="323"/>
      <c r="I98" s="322"/>
      <c r="J98" s="320"/>
      <c r="K98" s="320"/>
      <c r="L98" s="320"/>
      <c r="M98" s="320"/>
      <c r="N98" s="320"/>
      <c r="O98" s="320"/>
      <c r="P98" s="320"/>
      <c r="Q98" s="320"/>
      <c r="R98" s="320"/>
    </row>
    <row r="99" spans="1:18" ht="15.75" customHeight="1" x14ac:dyDescent="0.25">
      <c r="A99" s="320"/>
      <c r="B99" s="320"/>
      <c r="C99" s="320"/>
      <c r="D99" s="320"/>
      <c r="E99" s="320"/>
      <c r="F99" s="321"/>
      <c r="G99" s="322"/>
      <c r="H99" s="323"/>
      <c r="I99" s="322"/>
      <c r="J99" s="320"/>
      <c r="K99" s="320"/>
      <c r="L99" s="320"/>
      <c r="M99" s="320"/>
      <c r="N99" s="320"/>
      <c r="O99" s="320"/>
      <c r="P99" s="320"/>
      <c r="Q99" s="320"/>
      <c r="R99" s="320"/>
    </row>
    <row r="100" spans="1:18" ht="15.75" customHeight="1" x14ac:dyDescent="0.25">
      <c r="A100" s="320"/>
      <c r="B100" s="320"/>
      <c r="C100" s="320"/>
      <c r="D100" s="320"/>
      <c r="E100" s="320"/>
      <c r="F100" s="321"/>
      <c r="G100" s="322"/>
      <c r="H100" s="323"/>
      <c r="I100" s="322"/>
      <c r="J100" s="320"/>
      <c r="K100" s="320"/>
      <c r="L100" s="320"/>
      <c r="M100" s="320"/>
      <c r="N100" s="320"/>
      <c r="O100" s="320"/>
      <c r="P100" s="320"/>
      <c r="Q100" s="320"/>
      <c r="R100" s="320"/>
    </row>
    <row r="101" spans="1:18" ht="15.75" customHeight="1" x14ac:dyDescent="0.25">
      <c r="A101" s="320"/>
      <c r="B101" s="320"/>
      <c r="C101" s="320"/>
      <c r="D101" s="320"/>
      <c r="E101" s="320"/>
      <c r="F101" s="321"/>
      <c r="G101" s="322"/>
      <c r="H101" s="323"/>
      <c r="I101" s="322"/>
      <c r="J101" s="320"/>
      <c r="K101" s="320"/>
      <c r="L101" s="320"/>
      <c r="M101" s="320"/>
      <c r="N101" s="320"/>
      <c r="O101" s="320"/>
      <c r="P101" s="320"/>
      <c r="Q101" s="320"/>
      <c r="R101" s="320"/>
    </row>
    <row r="102" spans="1:18" ht="15.75" customHeight="1" x14ac:dyDescent="0.25">
      <c r="A102" s="320"/>
      <c r="B102" s="320"/>
      <c r="C102" s="320"/>
      <c r="D102" s="320"/>
      <c r="E102" s="320"/>
      <c r="F102" s="321"/>
      <c r="G102" s="322"/>
      <c r="H102" s="323"/>
      <c r="I102" s="322"/>
      <c r="J102" s="320"/>
      <c r="K102" s="320"/>
      <c r="L102" s="320"/>
      <c r="M102" s="320"/>
      <c r="N102" s="320"/>
      <c r="O102" s="320"/>
      <c r="P102" s="320"/>
      <c r="Q102" s="320"/>
      <c r="R102" s="320"/>
    </row>
    <row r="103" spans="1:18" ht="15.75" customHeight="1" x14ac:dyDescent="0.25">
      <c r="A103" s="320"/>
      <c r="B103" s="320"/>
      <c r="C103" s="320"/>
      <c r="D103" s="320"/>
      <c r="E103" s="320"/>
      <c r="F103" s="321"/>
      <c r="G103" s="322"/>
      <c r="H103" s="323"/>
      <c r="I103" s="322"/>
      <c r="J103" s="320"/>
      <c r="K103" s="320"/>
      <c r="L103" s="320"/>
      <c r="M103" s="320"/>
      <c r="N103" s="320"/>
      <c r="O103" s="320"/>
      <c r="P103" s="320"/>
      <c r="Q103" s="320"/>
      <c r="R103" s="320"/>
    </row>
    <row r="104" spans="1:18" ht="15.75" customHeight="1" x14ac:dyDescent="0.25">
      <c r="A104" s="320"/>
      <c r="B104" s="320"/>
      <c r="C104" s="320"/>
      <c r="D104" s="320"/>
      <c r="E104" s="320"/>
      <c r="F104" s="321"/>
      <c r="G104" s="322"/>
      <c r="H104" s="323"/>
      <c r="I104" s="322"/>
      <c r="J104" s="320"/>
      <c r="K104" s="320"/>
      <c r="L104" s="320"/>
      <c r="M104" s="320"/>
      <c r="N104" s="320"/>
      <c r="O104" s="320"/>
      <c r="P104" s="320"/>
      <c r="Q104" s="320"/>
      <c r="R104" s="320"/>
    </row>
    <row r="105" spans="1:18" ht="15.75" customHeight="1" x14ac:dyDescent="0.25">
      <c r="A105" s="320"/>
      <c r="B105" s="320"/>
      <c r="C105" s="320"/>
      <c r="D105" s="320"/>
      <c r="E105" s="320"/>
      <c r="F105" s="321"/>
      <c r="G105" s="322"/>
      <c r="H105" s="323"/>
      <c r="I105" s="322"/>
      <c r="J105" s="320"/>
      <c r="K105" s="320"/>
      <c r="L105" s="320"/>
      <c r="M105" s="320"/>
      <c r="N105" s="320"/>
      <c r="O105" s="320"/>
      <c r="P105" s="320"/>
      <c r="Q105" s="320"/>
      <c r="R105" s="320"/>
    </row>
    <row r="106" spans="1:18" ht="15.75" customHeight="1" x14ac:dyDescent="0.25">
      <c r="A106" s="320"/>
      <c r="B106" s="320"/>
      <c r="C106" s="320"/>
      <c r="D106" s="320"/>
      <c r="E106" s="320"/>
      <c r="F106" s="321"/>
      <c r="G106" s="322"/>
      <c r="H106" s="323"/>
      <c r="I106" s="322"/>
      <c r="J106" s="320"/>
      <c r="K106" s="320"/>
      <c r="L106" s="320"/>
      <c r="M106" s="320"/>
      <c r="N106" s="320"/>
      <c r="O106" s="320"/>
      <c r="P106" s="320"/>
      <c r="Q106" s="320"/>
      <c r="R106" s="320"/>
    </row>
    <row r="107" spans="1:18" ht="15.75" customHeight="1" x14ac:dyDescent="0.25">
      <c r="A107" s="320"/>
      <c r="B107" s="320"/>
      <c r="C107" s="320"/>
      <c r="D107" s="320"/>
      <c r="E107" s="320"/>
      <c r="F107" s="321"/>
      <c r="G107" s="322"/>
      <c r="H107" s="323"/>
      <c r="I107" s="322"/>
      <c r="J107" s="320"/>
      <c r="K107" s="320"/>
      <c r="L107" s="320"/>
      <c r="M107" s="320"/>
      <c r="N107" s="320"/>
      <c r="O107" s="320"/>
      <c r="P107" s="320"/>
      <c r="Q107" s="320"/>
      <c r="R107" s="320"/>
    </row>
    <row r="108" spans="1:18" ht="15.75" customHeight="1" x14ac:dyDescent="0.25">
      <c r="A108" s="320"/>
      <c r="B108" s="320"/>
      <c r="C108" s="320"/>
      <c r="D108" s="320"/>
      <c r="E108" s="320"/>
      <c r="F108" s="321"/>
      <c r="G108" s="322"/>
      <c r="H108" s="323"/>
      <c r="I108" s="322"/>
      <c r="J108" s="320"/>
      <c r="K108" s="320"/>
      <c r="L108" s="320"/>
      <c r="M108" s="320"/>
      <c r="N108" s="320"/>
      <c r="O108" s="320"/>
      <c r="P108" s="320"/>
      <c r="Q108" s="320"/>
      <c r="R108" s="320"/>
    </row>
    <row r="109" spans="1:18" ht="15.75" customHeight="1" x14ac:dyDescent="0.25">
      <c r="A109" s="320"/>
      <c r="B109" s="320"/>
      <c r="C109" s="320"/>
      <c r="D109" s="320"/>
      <c r="E109" s="320"/>
      <c r="F109" s="321"/>
      <c r="G109" s="322"/>
      <c r="H109" s="323"/>
      <c r="I109" s="322"/>
      <c r="J109" s="320"/>
      <c r="K109" s="320"/>
      <c r="L109" s="320"/>
      <c r="M109" s="320"/>
      <c r="N109" s="320"/>
      <c r="O109" s="320"/>
      <c r="P109" s="320"/>
      <c r="Q109" s="320"/>
      <c r="R109" s="320"/>
    </row>
    <row r="110" spans="1:18" ht="15.75" customHeight="1" x14ac:dyDescent="0.25">
      <c r="A110" s="320"/>
      <c r="B110" s="320"/>
      <c r="C110" s="320"/>
      <c r="D110" s="320"/>
      <c r="E110" s="320"/>
      <c r="F110" s="321"/>
      <c r="G110" s="322"/>
      <c r="H110" s="323"/>
      <c r="I110" s="322"/>
      <c r="J110" s="320"/>
      <c r="K110" s="320"/>
      <c r="L110" s="320"/>
      <c r="M110" s="320"/>
      <c r="N110" s="320"/>
      <c r="O110" s="320"/>
      <c r="P110" s="320"/>
      <c r="Q110" s="320"/>
      <c r="R110" s="320"/>
    </row>
    <row r="111" spans="1:18" ht="15.75" customHeight="1" x14ac:dyDescent="0.25">
      <c r="A111" s="320"/>
      <c r="B111" s="320"/>
      <c r="C111" s="320"/>
      <c r="D111" s="320"/>
      <c r="E111" s="320"/>
      <c r="F111" s="321"/>
      <c r="G111" s="322"/>
      <c r="H111" s="323"/>
      <c r="I111" s="322"/>
      <c r="J111" s="320"/>
      <c r="K111" s="320"/>
      <c r="L111" s="320"/>
      <c r="M111" s="320"/>
      <c r="N111" s="320"/>
      <c r="O111" s="320"/>
      <c r="P111" s="320"/>
      <c r="Q111" s="320"/>
      <c r="R111" s="320"/>
    </row>
    <row r="112" spans="1:18" ht="15.75" customHeight="1" x14ac:dyDescent="0.25">
      <c r="A112" s="320"/>
      <c r="B112" s="320"/>
      <c r="C112" s="320"/>
      <c r="D112" s="320"/>
      <c r="E112" s="320"/>
      <c r="F112" s="321"/>
      <c r="G112" s="322"/>
      <c r="H112" s="323"/>
      <c r="I112" s="322"/>
      <c r="J112" s="320"/>
      <c r="K112" s="320"/>
      <c r="L112" s="320"/>
      <c r="M112" s="320"/>
      <c r="N112" s="320"/>
      <c r="O112" s="320"/>
      <c r="P112" s="320"/>
      <c r="Q112" s="320"/>
      <c r="R112" s="320"/>
    </row>
    <row r="113" spans="1:18" ht="15.75" customHeight="1" x14ac:dyDescent="0.25">
      <c r="A113" s="320"/>
      <c r="B113" s="320"/>
      <c r="C113" s="320"/>
      <c r="D113" s="320"/>
      <c r="E113" s="320"/>
      <c r="F113" s="321"/>
      <c r="G113" s="322"/>
      <c r="H113" s="323"/>
      <c r="I113" s="322"/>
      <c r="J113" s="320"/>
      <c r="K113" s="320"/>
      <c r="L113" s="320"/>
      <c r="M113" s="320"/>
      <c r="N113" s="320"/>
      <c r="O113" s="320"/>
      <c r="P113" s="320"/>
      <c r="Q113" s="320"/>
      <c r="R113" s="320"/>
    </row>
    <row r="114" spans="1:18" ht="15.75" customHeight="1" x14ac:dyDescent="0.25">
      <c r="A114" s="320"/>
      <c r="B114" s="320"/>
      <c r="C114" s="320"/>
      <c r="D114" s="320"/>
      <c r="E114" s="320"/>
      <c r="F114" s="321"/>
      <c r="G114" s="322"/>
      <c r="H114" s="323"/>
      <c r="I114" s="322"/>
      <c r="J114" s="320"/>
      <c r="K114" s="320"/>
      <c r="L114" s="320"/>
      <c r="M114" s="320"/>
      <c r="N114" s="320"/>
      <c r="O114" s="320"/>
      <c r="P114" s="320"/>
      <c r="Q114" s="320"/>
      <c r="R114" s="320"/>
    </row>
    <row r="115" spans="1:18" ht="15.75" customHeight="1" x14ac:dyDescent="0.25">
      <c r="A115" s="320"/>
      <c r="B115" s="320"/>
      <c r="C115" s="320"/>
      <c r="D115" s="320"/>
      <c r="E115" s="320"/>
      <c r="F115" s="321"/>
      <c r="G115" s="322"/>
      <c r="H115" s="323"/>
      <c r="I115" s="322"/>
      <c r="J115" s="320"/>
      <c r="K115" s="320"/>
      <c r="L115" s="320"/>
      <c r="M115" s="320"/>
      <c r="N115" s="320"/>
      <c r="O115" s="320"/>
      <c r="P115" s="320"/>
      <c r="Q115" s="320"/>
      <c r="R115" s="320"/>
    </row>
    <row r="116" spans="1:18" ht="15.75" customHeight="1" x14ac:dyDescent="0.25">
      <c r="A116" s="320"/>
      <c r="B116" s="320"/>
      <c r="C116" s="320"/>
      <c r="D116" s="320"/>
      <c r="E116" s="320"/>
      <c r="F116" s="321"/>
      <c r="G116" s="322"/>
      <c r="H116" s="323"/>
      <c r="I116" s="322"/>
      <c r="J116" s="320"/>
      <c r="K116" s="320"/>
      <c r="L116" s="320"/>
      <c r="M116" s="320"/>
      <c r="N116" s="320"/>
      <c r="O116" s="320"/>
      <c r="P116" s="320"/>
      <c r="Q116" s="320"/>
      <c r="R116" s="320"/>
    </row>
    <row r="117" spans="1:18" ht="15.75" customHeight="1" x14ac:dyDescent="0.25">
      <c r="A117" s="320"/>
      <c r="B117" s="320"/>
      <c r="C117" s="320"/>
      <c r="D117" s="320"/>
      <c r="E117" s="320"/>
      <c r="F117" s="321"/>
      <c r="G117" s="322"/>
      <c r="H117" s="323"/>
      <c r="I117" s="322"/>
      <c r="J117" s="320"/>
      <c r="K117" s="320"/>
      <c r="L117" s="320"/>
      <c r="M117" s="320"/>
      <c r="N117" s="320"/>
      <c r="O117" s="320"/>
      <c r="P117" s="320"/>
      <c r="Q117" s="320"/>
      <c r="R117" s="320"/>
    </row>
    <row r="118" spans="1:18" ht="15.75" customHeight="1" x14ac:dyDescent="0.25">
      <c r="A118" s="320"/>
      <c r="B118" s="320"/>
      <c r="C118" s="320"/>
      <c r="D118" s="320"/>
      <c r="E118" s="320"/>
      <c r="F118" s="321"/>
      <c r="G118" s="322"/>
      <c r="H118" s="323"/>
      <c r="I118" s="322"/>
      <c r="J118" s="320"/>
      <c r="K118" s="320"/>
      <c r="L118" s="320"/>
      <c r="M118" s="320"/>
      <c r="N118" s="320"/>
      <c r="O118" s="320"/>
      <c r="P118" s="320"/>
      <c r="Q118" s="320"/>
      <c r="R118" s="320"/>
    </row>
    <row r="119" spans="1:18" ht="15.75" customHeight="1" x14ac:dyDescent="0.25">
      <c r="A119" s="320"/>
      <c r="B119" s="320"/>
      <c r="C119" s="320"/>
      <c r="D119" s="320"/>
      <c r="E119" s="320"/>
      <c r="F119" s="321"/>
      <c r="G119" s="322"/>
      <c r="H119" s="323"/>
      <c r="I119" s="322"/>
      <c r="J119" s="320"/>
      <c r="K119" s="320"/>
      <c r="L119" s="320"/>
      <c r="M119" s="320"/>
      <c r="N119" s="320"/>
      <c r="O119" s="320"/>
      <c r="P119" s="320"/>
      <c r="Q119" s="320"/>
      <c r="R119" s="320"/>
    </row>
    <row r="120" spans="1:18" ht="15.75" customHeight="1" x14ac:dyDescent="0.25">
      <c r="A120" s="320"/>
      <c r="B120" s="320"/>
      <c r="C120" s="320"/>
      <c r="D120" s="320"/>
      <c r="E120" s="320"/>
      <c r="F120" s="321"/>
      <c r="G120" s="322"/>
      <c r="H120" s="323"/>
      <c r="I120" s="322"/>
      <c r="J120" s="320"/>
      <c r="K120" s="320"/>
      <c r="L120" s="320"/>
      <c r="M120" s="320"/>
      <c r="N120" s="320"/>
      <c r="O120" s="320"/>
      <c r="P120" s="320"/>
      <c r="Q120" s="320"/>
      <c r="R120" s="320"/>
    </row>
    <row r="121" spans="1:18" ht="15.75" customHeight="1" x14ac:dyDescent="0.25">
      <c r="A121" s="320"/>
      <c r="B121" s="320"/>
      <c r="C121" s="320"/>
      <c r="D121" s="320"/>
      <c r="E121" s="320"/>
      <c r="F121" s="321"/>
      <c r="G121" s="322"/>
      <c r="H121" s="323"/>
      <c r="I121" s="322"/>
      <c r="J121" s="320"/>
      <c r="K121" s="320"/>
      <c r="L121" s="320"/>
      <c r="M121" s="320"/>
      <c r="N121" s="320"/>
      <c r="O121" s="320"/>
      <c r="P121" s="320"/>
      <c r="Q121" s="320"/>
      <c r="R121" s="320"/>
    </row>
    <row r="122" spans="1:18" ht="15.75" customHeight="1" x14ac:dyDescent="0.25">
      <c r="A122" s="320"/>
      <c r="B122" s="320"/>
      <c r="C122" s="320"/>
      <c r="D122" s="320"/>
      <c r="E122" s="320"/>
      <c r="F122" s="321"/>
      <c r="G122" s="322"/>
      <c r="H122" s="323"/>
      <c r="I122" s="322"/>
      <c r="J122" s="320"/>
      <c r="K122" s="320"/>
      <c r="L122" s="320"/>
      <c r="M122" s="320"/>
      <c r="N122" s="320"/>
      <c r="O122" s="320"/>
      <c r="P122" s="320"/>
      <c r="Q122" s="320"/>
      <c r="R122" s="320"/>
    </row>
    <row r="123" spans="1:18" ht="15.75" customHeight="1" x14ac:dyDescent="0.25">
      <c r="A123" s="320"/>
      <c r="B123" s="320"/>
      <c r="C123" s="320"/>
      <c r="D123" s="320"/>
      <c r="E123" s="320"/>
      <c r="F123" s="321"/>
      <c r="G123" s="322"/>
      <c r="H123" s="323"/>
      <c r="I123" s="322"/>
      <c r="J123" s="320"/>
      <c r="K123" s="320"/>
      <c r="L123" s="320"/>
      <c r="M123" s="320"/>
      <c r="N123" s="320"/>
      <c r="O123" s="320"/>
      <c r="P123" s="320"/>
      <c r="Q123" s="320"/>
      <c r="R123" s="320"/>
    </row>
    <row r="124" spans="1:18" ht="15.75" customHeight="1" x14ac:dyDescent="0.25">
      <c r="A124" s="320"/>
      <c r="B124" s="320"/>
      <c r="C124" s="320"/>
      <c r="D124" s="320"/>
      <c r="E124" s="320"/>
      <c r="F124" s="321"/>
      <c r="G124" s="322"/>
      <c r="H124" s="323"/>
      <c r="I124" s="322"/>
      <c r="J124" s="320"/>
      <c r="K124" s="320"/>
      <c r="L124" s="320"/>
      <c r="M124" s="320"/>
      <c r="N124" s="320"/>
      <c r="O124" s="320"/>
      <c r="P124" s="320"/>
      <c r="Q124" s="320"/>
      <c r="R124" s="320"/>
    </row>
    <row r="125" spans="1:18" ht="15.75" customHeight="1" x14ac:dyDescent="0.25">
      <c r="A125" s="320"/>
      <c r="B125" s="320"/>
      <c r="C125" s="320"/>
      <c r="D125" s="320"/>
      <c r="E125" s="320"/>
      <c r="F125" s="321"/>
      <c r="G125" s="322"/>
      <c r="H125" s="323"/>
      <c r="I125" s="322"/>
      <c r="J125" s="320"/>
      <c r="K125" s="320"/>
      <c r="L125" s="320"/>
      <c r="M125" s="320"/>
      <c r="N125" s="320"/>
      <c r="O125" s="320"/>
      <c r="P125" s="320"/>
      <c r="Q125" s="320"/>
      <c r="R125" s="320"/>
    </row>
    <row r="126" spans="1:18" ht="15.75" customHeight="1" x14ac:dyDescent="0.25">
      <c r="A126" s="320"/>
      <c r="B126" s="320"/>
      <c r="C126" s="320"/>
      <c r="D126" s="320"/>
      <c r="E126" s="320"/>
      <c r="F126" s="321"/>
      <c r="G126" s="322"/>
      <c r="H126" s="323"/>
      <c r="I126" s="322"/>
      <c r="J126" s="320"/>
      <c r="K126" s="320"/>
      <c r="L126" s="320"/>
      <c r="M126" s="320"/>
      <c r="N126" s="320"/>
      <c r="O126" s="320"/>
      <c r="P126" s="320"/>
      <c r="Q126" s="320"/>
      <c r="R126" s="320"/>
    </row>
    <row r="127" spans="1:18" ht="15.75" customHeight="1" x14ac:dyDescent="0.25">
      <c r="A127" s="320"/>
      <c r="B127" s="320"/>
      <c r="C127" s="320"/>
      <c r="D127" s="320"/>
      <c r="E127" s="320"/>
      <c r="F127" s="321"/>
      <c r="G127" s="322"/>
      <c r="H127" s="323"/>
      <c r="I127" s="322"/>
      <c r="J127" s="320"/>
      <c r="K127" s="320"/>
      <c r="L127" s="320"/>
      <c r="M127" s="320"/>
      <c r="N127" s="320"/>
      <c r="O127" s="320"/>
      <c r="P127" s="320"/>
      <c r="Q127" s="320"/>
      <c r="R127" s="320"/>
    </row>
    <row r="128" spans="1:18" ht="15.75" customHeight="1" x14ac:dyDescent="0.25">
      <c r="A128" s="320"/>
      <c r="B128" s="320"/>
      <c r="C128" s="320"/>
      <c r="D128" s="320"/>
      <c r="E128" s="320"/>
      <c r="F128" s="321"/>
      <c r="G128" s="322"/>
      <c r="H128" s="323"/>
      <c r="I128" s="322"/>
      <c r="J128" s="320"/>
      <c r="K128" s="320"/>
      <c r="L128" s="320"/>
      <c r="M128" s="320"/>
      <c r="N128" s="320"/>
      <c r="O128" s="320"/>
      <c r="P128" s="320"/>
      <c r="Q128" s="320"/>
      <c r="R128" s="320"/>
    </row>
    <row r="129" spans="1:18" ht="15.75" customHeight="1" x14ac:dyDescent="0.25">
      <c r="A129" s="320"/>
      <c r="B129" s="320"/>
      <c r="C129" s="320"/>
      <c r="D129" s="320"/>
      <c r="E129" s="320"/>
      <c r="F129" s="321"/>
      <c r="G129" s="322"/>
      <c r="H129" s="323"/>
      <c r="I129" s="322"/>
      <c r="J129" s="320"/>
      <c r="K129" s="320"/>
      <c r="L129" s="320"/>
      <c r="M129" s="320"/>
      <c r="N129" s="320"/>
      <c r="O129" s="320"/>
      <c r="P129" s="320"/>
      <c r="Q129" s="320"/>
      <c r="R129" s="320"/>
    </row>
    <row r="130" spans="1:18" ht="15.75" customHeight="1" x14ac:dyDescent="0.25">
      <c r="A130" s="320"/>
      <c r="B130" s="320"/>
      <c r="C130" s="320"/>
      <c r="D130" s="320"/>
      <c r="E130" s="320"/>
      <c r="F130" s="321"/>
      <c r="G130" s="322"/>
      <c r="H130" s="323"/>
      <c r="I130" s="322"/>
      <c r="J130" s="320"/>
      <c r="K130" s="320"/>
      <c r="L130" s="320"/>
      <c r="M130" s="320"/>
      <c r="N130" s="320"/>
      <c r="O130" s="320"/>
      <c r="P130" s="320"/>
      <c r="Q130" s="320"/>
      <c r="R130" s="320"/>
    </row>
    <row r="131" spans="1:18" ht="15.75" customHeight="1" x14ac:dyDescent="0.25">
      <c r="A131" s="320"/>
      <c r="B131" s="320"/>
      <c r="C131" s="320"/>
      <c r="D131" s="320"/>
      <c r="E131" s="320"/>
      <c r="F131" s="321"/>
      <c r="G131" s="322"/>
      <c r="H131" s="323"/>
      <c r="I131" s="322"/>
      <c r="J131" s="320"/>
      <c r="K131" s="320"/>
      <c r="L131" s="320"/>
      <c r="M131" s="320"/>
      <c r="N131" s="320"/>
      <c r="O131" s="320"/>
      <c r="P131" s="320"/>
      <c r="Q131" s="320"/>
      <c r="R131" s="320"/>
    </row>
    <row r="132" spans="1:18" ht="15.75" customHeight="1" x14ac:dyDescent="0.25">
      <c r="A132" s="320"/>
      <c r="B132" s="320"/>
      <c r="C132" s="320"/>
      <c r="D132" s="320"/>
      <c r="E132" s="320"/>
      <c r="F132" s="321"/>
      <c r="G132" s="322"/>
      <c r="H132" s="323"/>
      <c r="I132" s="322"/>
      <c r="J132" s="320"/>
      <c r="K132" s="320"/>
      <c r="L132" s="320"/>
      <c r="M132" s="320"/>
      <c r="N132" s="320"/>
      <c r="O132" s="320"/>
      <c r="P132" s="320"/>
      <c r="Q132" s="320"/>
      <c r="R132" s="320"/>
    </row>
    <row r="133" spans="1:18" ht="15.75" customHeight="1" x14ac:dyDescent="0.25">
      <c r="A133" s="320"/>
      <c r="B133" s="320"/>
      <c r="C133" s="320"/>
      <c r="D133" s="320"/>
      <c r="E133" s="320"/>
      <c r="F133" s="321"/>
      <c r="G133" s="322"/>
      <c r="H133" s="323"/>
      <c r="I133" s="322"/>
      <c r="J133" s="320"/>
      <c r="K133" s="320"/>
      <c r="L133" s="320"/>
      <c r="M133" s="320"/>
      <c r="N133" s="320"/>
      <c r="O133" s="320"/>
      <c r="P133" s="320"/>
      <c r="Q133" s="320"/>
      <c r="R133" s="320"/>
    </row>
    <row r="134" spans="1:18" ht="15.75" customHeight="1" x14ac:dyDescent="0.25">
      <c r="A134" s="320"/>
      <c r="B134" s="320"/>
      <c r="C134" s="320"/>
      <c r="D134" s="320"/>
      <c r="E134" s="320"/>
      <c r="F134" s="321"/>
      <c r="G134" s="322"/>
      <c r="H134" s="323"/>
      <c r="I134" s="322"/>
      <c r="J134" s="320"/>
      <c r="K134" s="320"/>
      <c r="L134" s="320"/>
      <c r="M134" s="320"/>
      <c r="N134" s="320"/>
      <c r="O134" s="320"/>
      <c r="P134" s="320"/>
      <c r="Q134" s="320"/>
      <c r="R134" s="320"/>
    </row>
    <row r="135" spans="1:18" ht="15.75" customHeight="1" x14ac:dyDescent="0.25">
      <c r="A135" s="320"/>
      <c r="B135" s="320"/>
      <c r="C135" s="320"/>
      <c r="D135" s="320"/>
      <c r="E135" s="320"/>
      <c r="F135" s="321"/>
      <c r="G135" s="322"/>
      <c r="H135" s="323"/>
      <c r="I135" s="322"/>
      <c r="J135" s="320"/>
      <c r="K135" s="320"/>
      <c r="L135" s="320"/>
      <c r="M135" s="320"/>
      <c r="N135" s="320"/>
      <c r="O135" s="320"/>
      <c r="P135" s="320"/>
      <c r="Q135" s="320"/>
      <c r="R135" s="320"/>
    </row>
    <row r="136" spans="1:18" ht="15.75" customHeight="1" x14ac:dyDescent="0.25">
      <c r="A136" s="320"/>
      <c r="B136" s="320"/>
      <c r="C136" s="320"/>
      <c r="D136" s="320"/>
      <c r="E136" s="320"/>
      <c r="F136" s="321"/>
      <c r="G136" s="322"/>
      <c r="H136" s="323"/>
      <c r="I136" s="322"/>
      <c r="J136" s="320"/>
      <c r="K136" s="320"/>
      <c r="L136" s="320"/>
      <c r="M136" s="320"/>
      <c r="N136" s="320"/>
      <c r="O136" s="320"/>
      <c r="P136" s="320"/>
      <c r="Q136" s="320"/>
      <c r="R136" s="320"/>
    </row>
    <row r="137" spans="1:18" ht="15.75" customHeight="1" x14ac:dyDescent="0.25">
      <c r="A137" s="320"/>
      <c r="B137" s="320"/>
      <c r="C137" s="320"/>
      <c r="D137" s="320"/>
      <c r="E137" s="320"/>
      <c r="F137" s="321"/>
      <c r="G137" s="322"/>
      <c r="H137" s="323"/>
      <c r="I137" s="322"/>
      <c r="J137" s="320"/>
      <c r="K137" s="320"/>
      <c r="L137" s="320"/>
      <c r="M137" s="320"/>
      <c r="N137" s="320"/>
      <c r="O137" s="320"/>
      <c r="P137" s="320"/>
      <c r="Q137" s="320"/>
      <c r="R137" s="320"/>
    </row>
    <row r="138" spans="1:18" ht="15.75" customHeight="1" x14ac:dyDescent="0.25">
      <c r="A138" s="320"/>
      <c r="B138" s="320"/>
      <c r="C138" s="320"/>
      <c r="D138" s="320"/>
      <c r="E138" s="320"/>
      <c r="F138" s="321"/>
      <c r="G138" s="322"/>
      <c r="H138" s="323"/>
      <c r="I138" s="322"/>
      <c r="J138" s="320"/>
      <c r="K138" s="320"/>
      <c r="L138" s="320"/>
      <c r="M138" s="320"/>
      <c r="N138" s="320"/>
      <c r="O138" s="320"/>
      <c r="P138" s="320"/>
      <c r="Q138" s="320"/>
      <c r="R138" s="320"/>
    </row>
    <row r="139" spans="1:18" ht="15.75" customHeight="1" x14ac:dyDescent="0.25">
      <c r="A139" s="320"/>
      <c r="B139" s="320"/>
      <c r="C139" s="320"/>
      <c r="D139" s="320"/>
      <c r="E139" s="320"/>
      <c r="F139" s="321"/>
      <c r="G139" s="322"/>
      <c r="H139" s="323"/>
      <c r="I139" s="322"/>
      <c r="J139" s="320"/>
      <c r="K139" s="320"/>
      <c r="L139" s="320"/>
      <c r="M139" s="320"/>
      <c r="N139" s="320"/>
      <c r="O139" s="320"/>
      <c r="P139" s="320"/>
      <c r="Q139" s="320"/>
      <c r="R139" s="320"/>
    </row>
    <row r="140" spans="1:18" ht="15.75" customHeight="1" x14ac:dyDescent="0.25">
      <c r="A140" s="320"/>
      <c r="B140" s="320"/>
      <c r="C140" s="320"/>
      <c r="D140" s="320"/>
      <c r="E140" s="320"/>
      <c r="F140" s="321"/>
      <c r="G140" s="322"/>
      <c r="H140" s="323"/>
      <c r="I140" s="322"/>
      <c r="J140" s="320"/>
      <c r="K140" s="320"/>
      <c r="L140" s="320"/>
      <c r="M140" s="320"/>
      <c r="N140" s="320"/>
      <c r="O140" s="320"/>
      <c r="P140" s="320"/>
      <c r="Q140" s="320"/>
      <c r="R140" s="320"/>
    </row>
    <row r="141" spans="1:18" ht="15.75" customHeight="1" x14ac:dyDescent="0.25">
      <c r="A141" s="320"/>
      <c r="B141" s="320"/>
      <c r="C141" s="320"/>
      <c r="D141" s="320"/>
      <c r="E141" s="320"/>
      <c r="F141" s="321"/>
      <c r="G141" s="322"/>
      <c r="H141" s="323"/>
      <c r="I141" s="322"/>
      <c r="J141" s="320"/>
      <c r="K141" s="320"/>
      <c r="L141" s="320"/>
      <c r="M141" s="320"/>
      <c r="N141" s="320"/>
      <c r="O141" s="320"/>
      <c r="P141" s="320"/>
      <c r="Q141" s="320"/>
      <c r="R141" s="320"/>
    </row>
    <row r="142" spans="1:18" ht="15.75" customHeight="1" x14ac:dyDescent="0.25">
      <c r="A142" s="320"/>
      <c r="B142" s="320"/>
      <c r="C142" s="320"/>
      <c r="D142" s="320"/>
      <c r="E142" s="320"/>
      <c r="F142" s="321"/>
      <c r="G142" s="322"/>
      <c r="H142" s="323"/>
      <c r="I142" s="322"/>
      <c r="J142" s="320"/>
      <c r="K142" s="320"/>
      <c r="L142" s="320"/>
      <c r="M142" s="320"/>
      <c r="N142" s="320"/>
      <c r="O142" s="320"/>
      <c r="P142" s="320"/>
      <c r="Q142" s="320"/>
      <c r="R142" s="320"/>
    </row>
    <row r="143" spans="1:18" ht="15.75" customHeight="1" x14ac:dyDescent="0.25">
      <c r="A143" s="320"/>
      <c r="B143" s="320"/>
      <c r="C143" s="320"/>
      <c r="D143" s="320"/>
      <c r="E143" s="320"/>
      <c r="F143" s="321"/>
      <c r="G143" s="322"/>
      <c r="H143" s="323"/>
      <c r="I143" s="322"/>
      <c r="J143" s="320"/>
      <c r="K143" s="320"/>
      <c r="L143" s="320"/>
      <c r="M143" s="320"/>
      <c r="N143" s="320"/>
      <c r="O143" s="320"/>
      <c r="P143" s="320"/>
      <c r="Q143" s="320"/>
      <c r="R143" s="320"/>
    </row>
    <row r="144" spans="1:18" ht="15.75" customHeight="1" x14ac:dyDescent="0.25">
      <c r="A144" s="320"/>
      <c r="B144" s="320"/>
      <c r="C144" s="320"/>
      <c r="D144" s="320"/>
      <c r="E144" s="320"/>
      <c r="F144" s="321"/>
      <c r="G144" s="322"/>
      <c r="H144" s="323"/>
      <c r="I144" s="322"/>
      <c r="J144" s="320"/>
      <c r="K144" s="320"/>
      <c r="L144" s="320"/>
      <c r="M144" s="320"/>
      <c r="N144" s="320"/>
      <c r="O144" s="320"/>
      <c r="P144" s="320"/>
      <c r="Q144" s="320"/>
      <c r="R144" s="320"/>
    </row>
    <row r="145" spans="1:18" ht="15.75" customHeight="1" x14ac:dyDescent="0.25">
      <c r="A145" s="320"/>
      <c r="B145" s="320"/>
      <c r="C145" s="320"/>
      <c r="D145" s="320"/>
      <c r="E145" s="320"/>
      <c r="F145" s="321"/>
      <c r="G145" s="322"/>
      <c r="H145" s="323"/>
      <c r="I145" s="322"/>
      <c r="J145" s="320"/>
      <c r="K145" s="320"/>
      <c r="L145" s="320"/>
      <c r="M145" s="320"/>
      <c r="N145" s="320"/>
      <c r="O145" s="320"/>
      <c r="P145" s="320"/>
      <c r="Q145" s="320"/>
      <c r="R145" s="320"/>
    </row>
    <row r="146" spans="1:18" ht="15.75" customHeight="1" x14ac:dyDescent="0.25">
      <c r="A146" s="320"/>
      <c r="B146" s="320"/>
      <c r="C146" s="320"/>
      <c r="D146" s="320"/>
      <c r="E146" s="320"/>
      <c r="F146" s="321"/>
      <c r="G146" s="322"/>
      <c r="H146" s="323"/>
      <c r="I146" s="322"/>
      <c r="J146" s="320"/>
      <c r="K146" s="320"/>
      <c r="L146" s="320"/>
      <c r="M146" s="320"/>
      <c r="N146" s="320"/>
      <c r="O146" s="320"/>
      <c r="P146" s="320"/>
      <c r="Q146" s="320"/>
      <c r="R146" s="320"/>
    </row>
    <row r="147" spans="1:18" ht="15.75" customHeight="1" x14ac:dyDescent="0.25">
      <c r="A147" s="320"/>
      <c r="B147" s="320"/>
      <c r="C147" s="320"/>
      <c r="D147" s="320"/>
      <c r="E147" s="320"/>
      <c r="F147" s="321"/>
      <c r="G147" s="322"/>
      <c r="H147" s="323"/>
      <c r="I147" s="322"/>
      <c r="J147" s="320"/>
      <c r="K147" s="320"/>
      <c r="L147" s="320"/>
      <c r="M147" s="320"/>
      <c r="N147" s="320"/>
      <c r="O147" s="320"/>
      <c r="P147" s="320"/>
      <c r="Q147" s="320"/>
      <c r="R147" s="320"/>
    </row>
    <row r="148" spans="1:18" ht="15.75" customHeight="1" x14ac:dyDescent="0.25">
      <c r="A148" s="320"/>
      <c r="B148" s="320"/>
      <c r="C148" s="320"/>
      <c r="D148" s="320"/>
      <c r="E148" s="320"/>
      <c r="F148" s="321"/>
      <c r="G148" s="322"/>
      <c r="H148" s="323"/>
      <c r="I148" s="322"/>
      <c r="J148" s="320"/>
      <c r="K148" s="320"/>
      <c r="L148" s="320"/>
      <c r="M148" s="320"/>
      <c r="N148" s="320"/>
      <c r="O148" s="320"/>
      <c r="P148" s="320"/>
      <c r="Q148" s="320"/>
      <c r="R148" s="320"/>
    </row>
    <row r="149" spans="1:18" ht="15.75" customHeight="1" x14ac:dyDescent="0.25">
      <c r="A149" s="320"/>
      <c r="B149" s="320"/>
      <c r="C149" s="320"/>
      <c r="D149" s="320"/>
      <c r="E149" s="320"/>
      <c r="F149" s="321"/>
      <c r="G149" s="322"/>
      <c r="H149" s="323"/>
      <c r="I149" s="322"/>
      <c r="J149" s="320"/>
      <c r="K149" s="320"/>
      <c r="L149" s="320"/>
      <c r="M149" s="320"/>
      <c r="N149" s="320"/>
      <c r="O149" s="320"/>
      <c r="P149" s="320"/>
      <c r="Q149" s="320"/>
      <c r="R149" s="320"/>
    </row>
    <row r="150" spans="1:18" ht="15.75" customHeight="1" x14ac:dyDescent="0.25">
      <c r="A150" s="320"/>
      <c r="B150" s="320"/>
      <c r="C150" s="320"/>
      <c r="D150" s="320"/>
      <c r="E150" s="320"/>
      <c r="F150" s="321"/>
      <c r="G150" s="322"/>
      <c r="H150" s="323"/>
      <c r="I150" s="322"/>
      <c r="J150" s="320"/>
      <c r="K150" s="320"/>
      <c r="L150" s="320"/>
      <c r="M150" s="320"/>
      <c r="N150" s="320"/>
      <c r="O150" s="320"/>
      <c r="P150" s="320"/>
      <c r="Q150" s="320"/>
      <c r="R150" s="320"/>
    </row>
    <row r="151" spans="1:18" ht="15.75" customHeight="1" x14ac:dyDescent="0.25">
      <c r="A151" s="320"/>
      <c r="B151" s="320"/>
      <c r="C151" s="320"/>
      <c r="D151" s="320"/>
      <c r="E151" s="320"/>
      <c r="F151" s="321"/>
      <c r="G151" s="322"/>
      <c r="H151" s="323"/>
      <c r="I151" s="322"/>
      <c r="J151" s="320"/>
      <c r="K151" s="320"/>
      <c r="L151" s="320"/>
      <c r="M151" s="320"/>
      <c r="N151" s="320"/>
      <c r="O151" s="320"/>
      <c r="P151" s="320"/>
      <c r="Q151" s="320"/>
      <c r="R151" s="320"/>
    </row>
    <row r="152" spans="1:18" ht="15.75" customHeight="1" x14ac:dyDescent="0.25">
      <c r="A152" s="320"/>
      <c r="B152" s="320"/>
      <c r="C152" s="320"/>
      <c r="D152" s="320"/>
      <c r="E152" s="320"/>
      <c r="F152" s="321"/>
      <c r="G152" s="322"/>
      <c r="H152" s="323"/>
      <c r="I152" s="322"/>
      <c r="J152" s="320"/>
      <c r="K152" s="320"/>
      <c r="L152" s="320"/>
      <c r="M152" s="320"/>
      <c r="N152" s="320"/>
      <c r="O152" s="320"/>
      <c r="P152" s="320"/>
      <c r="Q152" s="320"/>
      <c r="R152" s="320"/>
    </row>
    <row r="153" spans="1:18" ht="15.75" customHeight="1" x14ac:dyDescent="0.25">
      <c r="A153" s="320"/>
      <c r="B153" s="320"/>
      <c r="C153" s="320"/>
      <c r="D153" s="320"/>
      <c r="E153" s="320"/>
      <c r="F153" s="321"/>
      <c r="G153" s="322"/>
      <c r="H153" s="323"/>
      <c r="I153" s="322"/>
      <c r="J153" s="320"/>
      <c r="K153" s="320"/>
      <c r="L153" s="320"/>
      <c r="M153" s="320"/>
      <c r="N153" s="320"/>
      <c r="O153" s="320"/>
      <c r="P153" s="320"/>
      <c r="Q153" s="320"/>
      <c r="R153" s="320"/>
    </row>
    <row r="154" spans="1:18" ht="15.75" customHeight="1" x14ac:dyDescent="0.25">
      <c r="A154" s="320"/>
      <c r="B154" s="320"/>
      <c r="C154" s="320"/>
      <c r="D154" s="320"/>
      <c r="E154" s="320"/>
      <c r="F154" s="321"/>
      <c r="G154" s="322"/>
      <c r="H154" s="323"/>
      <c r="I154" s="322"/>
      <c r="J154" s="320"/>
      <c r="K154" s="320"/>
      <c r="L154" s="320"/>
      <c r="M154" s="320"/>
      <c r="N154" s="320"/>
      <c r="O154" s="320"/>
      <c r="P154" s="320"/>
      <c r="Q154" s="320"/>
      <c r="R154" s="320"/>
    </row>
    <row r="155" spans="1:18" ht="15.75" customHeight="1" x14ac:dyDescent="0.25">
      <c r="A155" s="320"/>
      <c r="B155" s="320"/>
      <c r="C155" s="320"/>
      <c r="D155" s="320"/>
      <c r="E155" s="320"/>
      <c r="F155" s="321"/>
      <c r="G155" s="322"/>
      <c r="H155" s="323"/>
      <c r="I155" s="322"/>
      <c r="J155" s="320"/>
      <c r="K155" s="320"/>
      <c r="L155" s="320"/>
      <c r="M155" s="320"/>
      <c r="N155" s="320"/>
      <c r="O155" s="320"/>
      <c r="P155" s="320"/>
      <c r="Q155" s="320"/>
      <c r="R155" s="320"/>
    </row>
    <row r="156" spans="1:18" ht="15.75" customHeight="1" x14ac:dyDescent="0.25">
      <c r="A156" s="320"/>
      <c r="B156" s="320"/>
      <c r="C156" s="320"/>
      <c r="D156" s="320"/>
      <c r="E156" s="320"/>
      <c r="F156" s="321"/>
      <c r="G156" s="322"/>
      <c r="H156" s="323"/>
      <c r="I156" s="322"/>
      <c r="J156" s="320"/>
      <c r="K156" s="320"/>
      <c r="L156" s="320"/>
      <c r="M156" s="320"/>
      <c r="N156" s="320"/>
      <c r="O156" s="320"/>
      <c r="P156" s="320"/>
      <c r="Q156" s="320"/>
      <c r="R156" s="320"/>
    </row>
    <row r="157" spans="1:18" ht="15.75" customHeight="1" x14ac:dyDescent="0.25">
      <c r="A157" s="320"/>
      <c r="B157" s="320"/>
      <c r="C157" s="320"/>
      <c r="D157" s="320"/>
      <c r="E157" s="320"/>
      <c r="F157" s="321"/>
      <c r="G157" s="322"/>
      <c r="H157" s="323"/>
      <c r="I157" s="322"/>
      <c r="J157" s="320"/>
      <c r="K157" s="320"/>
      <c r="L157" s="320"/>
      <c r="M157" s="320"/>
      <c r="N157" s="320"/>
      <c r="O157" s="320"/>
      <c r="P157" s="320"/>
      <c r="Q157" s="320"/>
      <c r="R157" s="320"/>
    </row>
    <row r="158" spans="1:18" ht="15.75" customHeight="1" x14ac:dyDescent="0.25">
      <c r="A158" s="320"/>
      <c r="B158" s="320"/>
      <c r="C158" s="320"/>
      <c r="D158" s="320"/>
      <c r="E158" s="320"/>
      <c r="F158" s="321"/>
      <c r="G158" s="322"/>
      <c r="H158" s="323"/>
      <c r="I158" s="322"/>
      <c r="J158" s="320"/>
      <c r="K158" s="320"/>
      <c r="L158" s="320"/>
      <c r="M158" s="320"/>
      <c r="N158" s="320"/>
      <c r="O158" s="320"/>
      <c r="P158" s="320"/>
      <c r="Q158" s="320"/>
      <c r="R158" s="320"/>
    </row>
    <row r="159" spans="1:18" ht="15.75" customHeight="1" x14ac:dyDescent="0.25">
      <c r="A159" s="320"/>
      <c r="B159" s="320"/>
      <c r="C159" s="320"/>
      <c r="D159" s="320"/>
      <c r="E159" s="320"/>
      <c r="F159" s="321"/>
      <c r="G159" s="322"/>
      <c r="H159" s="323"/>
      <c r="I159" s="322"/>
      <c r="J159" s="320"/>
      <c r="K159" s="320"/>
      <c r="L159" s="320"/>
      <c r="M159" s="320"/>
      <c r="N159" s="320"/>
      <c r="O159" s="320"/>
      <c r="P159" s="320"/>
      <c r="Q159" s="320"/>
      <c r="R159" s="320"/>
    </row>
    <row r="160" spans="1:18" ht="15.75" customHeight="1" x14ac:dyDescent="0.25">
      <c r="A160" s="320"/>
      <c r="B160" s="320"/>
      <c r="C160" s="320"/>
      <c r="D160" s="320"/>
      <c r="E160" s="320"/>
      <c r="F160" s="321"/>
      <c r="G160" s="322"/>
      <c r="H160" s="323"/>
      <c r="I160" s="322"/>
      <c r="J160" s="320"/>
      <c r="K160" s="320"/>
      <c r="L160" s="320"/>
      <c r="M160" s="320"/>
      <c r="N160" s="320"/>
      <c r="O160" s="320"/>
      <c r="P160" s="320"/>
      <c r="Q160" s="320"/>
      <c r="R160" s="320"/>
    </row>
    <row r="161" spans="1:18" ht="15.75" customHeight="1" x14ac:dyDescent="0.25">
      <c r="A161" s="320"/>
      <c r="B161" s="320"/>
      <c r="C161" s="320"/>
      <c r="D161" s="320"/>
      <c r="E161" s="320"/>
      <c r="F161" s="321"/>
      <c r="G161" s="322"/>
      <c r="H161" s="323"/>
      <c r="I161" s="322"/>
      <c r="J161" s="320"/>
      <c r="K161" s="320"/>
      <c r="L161" s="320"/>
      <c r="M161" s="320"/>
      <c r="N161" s="320"/>
      <c r="O161" s="320"/>
      <c r="P161" s="320"/>
      <c r="Q161" s="320"/>
      <c r="R161" s="320"/>
    </row>
    <row r="162" spans="1:18" ht="15.75" customHeight="1" x14ac:dyDescent="0.25">
      <c r="A162" s="320"/>
      <c r="B162" s="320"/>
      <c r="C162" s="320"/>
      <c r="D162" s="320"/>
      <c r="E162" s="320"/>
      <c r="F162" s="321"/>
      <c r="G162" s="322"/>
      <c r="H162" s="323"/>
      <c r="I162" s="322"/>
      <c r="J162" s="320"/>
      <c r="K162" s="320"/>
      <c r="L162" s="320"/>
      <c r="M162" s="320"/>
      <c r="N162" s="320"/>
      <c r="O162" s="320"/>
      <c r="P162" s="320"/>
      <c r="Q162" s="320"/>
      <c r="R162" s="320"/>
    </row>
    <row r="163" spans="1:18" ht="15.75" customHeight="1" x14ac:dyDescent="0.25">
      <c r="A163" s="320"/>
      <c r="B163" s="320"/>
      <c r="C163" s="320"/>
      <c r="D163" s="320"/>
      <c r="E163" s="320"/>
      <c r="F163" s="321"/>
      <c r="G163" s="322"/>
      <c r="H163" s="323"/>
      <c r="I163" s="322"/>
      <c r="J163" s="320"/>
      <c r="K163" s="320"/>
      <c r="L163" s="320"/>
      <c r="M163" s="320"/>
      <c r="N163" s="320"/>
      <c r="O163" s="320"/>
      <c r="P163" s="320"/>
      <c r="Q163" s="320"/>
      <c r="R163" s="320"/>
    </row>
    <row r="164" spans="1:18" ht="15.75" customHeight="1" x14ac:dyDescent="0.25">
      <c r="A164" s="320"/>
      <c r="B164" s="320"/>
      <c r="C164" s="320"/>
      <c r="D164" s="320"/>
      <c r="E164" s="320"/>
      <c r="F164" s="321"/>
      <c r="G164" s="322"/>
      <c r="H164" s="323"/>
      <c r="I164" s="322"/>
      <c r="J164" s="320"/>
      <c r="K164" s="320"/>
      <c r="L164" s="320"/>
      <c r="M164" s="320"/>
      <c r="N164" s="320"/>
      <c r="O164" s="320"/>
      <c r="P164" s="320"/>
      <c r="Q164" s="320"/>
      <c r="R164" s="320"/>
    </row>
    <row r="165" spans="1:18" ht="15.75" customHeight="1" x14ac:dyDescent="0.25">
      <c r="A165" s="320"/>
      <c r="B165" s="320"/>
      <c r="C165" s="320"/>
      <c r="D165" s="320"/>
      <c r="E165" s="320"/>
      <c r="F165" s="321"/>
      <c r="G165" s="322"/>
      <c r="H165" s="323"/>
      <c r="I165" s="322"/>
      <c r="J165" s="320"/>
      <c r="K165" s="320"/>
      <c r="L165" s="320"/>
      <c r="M165" s="320"/>
      <c r="N165" s="320"/>
      <c r="O165" s="320"/>
      <c r="P165" s="320"/>
      <c r="Q165" s="320"/>
      <c r="R165" s="320"/>
    </row>
    <row r="166" spans="1:18" ht="15.75" customHeight="1" x14ac:dyDescent="0.25">
      <c r="A166" s="320"/>
      <c r="B166" s="320"/>
      <c r="C166" s="320"/>
      <c r="D166" s="320"/>
      <c r="E166" s="320"/>
      <c r="F166" s="321"/>
      <c r="G166" s="322"/>
      <c r="H166" s="323"/>
      <c r="I166" s="322"/>
      <c r="J166" s="320"/>
      <c r="K166" s="320"/>
      <c r="L166" s="320"/>
      <c r="M166" s="320"/>
      <c r="N166" s="320"/>
      <c r="O166" s="320"/>
      <c r="P166" s="320"/>
      <c r="Q166" s="320"/>
      <c r="R166" s="320"/>
    </row>
    <row r="167" spans="1:18" ht="15.75" customHeight="1" x14ac:dyDescent="0.25">
      <c r="A167" s="320"/>
      <c r="B167" s="320"/>
      <c r="C167" s="320"/>
      <c r="D167" s="320"/>
      <c r="E167" s="320"/>
      <c r="F167" s="321"/>
      <c r="G167" s="322"/>
      <c r="H167" s="323"/>
      <c r="I167" s="322"/>
      <c r="J167" s="320"/>
      <c r="K167" s="320"/>
      <c r="L167" s="320"/>
      <c r="M167" s="320"/>
      <c r="N167" s="320"/>
      <c r="O167" s="320"/>
      <c r="P167" s="320"/>
      <c r="Q167" s="320"/>
      <c r="R167" s="320"/>
    </row>
    <row r="168" spans="1:18" ht="15.75" customHeight="1" x14ac:dyDescent="0.25">
      <c r="A168" s="320"/>
      <c r="B168" s="320"/>
      <c r="C168" s="320"/>
      <c r="D168" s="320"/>
      <c r="E168" s="320"/>
      <c r="F168" s="321"/>
      <c r="G168" s="322"/>
      <c r="H168" s="323"/>
      <c r="I168" s="322"/>
      <c r="J168" s="320"/>
      <c r="K168" s="320"/>
      <c r="L168" s="320"/>
      <c r="M168" s="320"/>
      <c r="N168" s="320"/>
      <c r="O168" s="320"/>
      <c r="P168" s="320"/>
      <c r="Q168" s="320"/>
      <c r="R168" s="320"/>
    </row>
    <row r="169" spans="1:18" ht="15.75" customHeight="1" x14ac:dyDescent="0.25">
      <c r="A169" s="320"/>
      <c r="B169" s="320"/>
      <c r="C169" s="320"/>
      <c r="D169" s="320"/>
      <c r="E169" s="320"/>
      <c r="F169" s="321"/>
      <c r="G169" s="322"/>
      <c r="H169" s="323"/>
      <c r="I169" s="322"/>
      <c r="J169" s="320"/>
      <c r="K169" s="320"/>
      <c r="L169" s="320"/>
      <c r="M169" s="320"/>
      <c r="N169" s="320"/>
      <c r="O169" s="320"/>
      <c r="P169" s="320"/>
      <c r="Q169" s="320"/>
      <c r="R169" s="320"/>
    </row>
    <row r="170" spans="1:18" ht="15.75" customHeight="1" x14ac:dyDescent="0.25">
      <c r="A170" s="320"/>
      <c r="B170" s="320"/>
      <c r="C170" s="320"/>
      <c r="D170" s="320"/>
      <c r="E170" s="320"/>
      <c r="F170" s="321"/>
      <c r="G170" s="322"/>
      <c r="H170" s="323"/>
      <c r="I170" s="322"/>
      <c r="J170" s="320"/>
      <c r="K170" s="320"/>
      <c r="L170" s="320"/>
      <c r="M170" s="320"/>
      <c r="N170" s="320"/>
      <c r="O170" s="320"/>
      <c r="P170" s="320"/>
      <c r="Q170" s="320"/>
      <c r="R170" s="320"/>
    </row>
    <row r="171" spans="1:18" ht="15.75" customHeight="1" x14ac:dyDescent="0.25">
      <c r="A171" s="320"/>
      <c r="B171" s="320"/>
      <c r="C171" s="320"/>
      <c r="D171" s="320"/>
      <c r="E171" s="320"/>
      <c r="F171" s="321"/>
      <c r="G171" s="322"/>
      <c r="H171" s="323"/>
      <c r="I171" s="322"/>
      <c r="J171" s="320"/>
      <c r="K171" s="320"/>
      <c r="L171" s="320"/>
      <c r="M171" s="320"/>
      <c r="N171" s="320"/>
      <c r="O171" s="320"/>
      <c r="P171" s="320"/>
      <c r="Q171" s="320"/>
      <c r="R171" s="320"/>
    </row>
    <row r="172" spans="1:18" ht="15.75" customHeight="1" x14ac:dyDescent="0.25">
      <c r="A172" s="320"/>
      <c r="B172" s="320"/>
      <c r="C172" s="320"/>
      <c r="D172" s="320"/>
      <c r="E172" s="320"/>
      <c r="F172" s="321"/>
      <c r="G172" s="322"/>
      <c r="H172" s="323"/>
      <c r="I172" s="322"/>
      <c r="J172" s="320"/>
      <c r="K172" s="320"/>
      <c r="L172" s="320"/>
      <c r="M172" s="320"/>
      <c r="N172" s="320"/>
      <c r="O172" s="320"/>
      <c r="P172" s="320"/>
      <c r="Q172" s="320"/>
      <c r="R172" s="320"/>
    </row>
    <row r="173" spans="1:18" ht="15.75" customHeight="1" x14ac:dyDescent="0.25">
      <c r="A173" s="320"/>
      <c r="B173" s="320"/>
      <c r="C173" s="320"/>
      <c r="D173" s="320"/>
      <c r="E173" s="320"/>
      <c r="F173" s="321"/>
      <c r="G173" s="322"/>
      <c r="H173" s="323"/>
      <c r="I173" s="322"/>
      <c r="J173" s="320"/>
      <c r="K173" s="320"/>
      <c r="L173" s="320"/>
      <c r="M173" s="320"/>
      <c r="N173" s="320"/>
      <c r="O173" s="320"/>
      <c r="P173" s="320"/>
      <c r="Q173" s="320"/>
      <c r="R173" s="320"/>
    </row>
    <row r="174" spans="1:18" ht="15.75" customHeight="1" x14ac:dyDescent="0.25">
      <c r="A174" s="320"/>
      <c r="B174" s="320"/>
      <c r="C174" s="320"/>
      <c r="D174" s="320"/>
      <c r="E174" s="320"/>
      <c r="F174" s="321"/>
      <c r="G174" s="322"/>
      <c r="H174" s="323"/>
      <c r="I174" s="322"/>
      <c r="J174" s="320"/>
      <c r="K174" s="320"/>
      <c r="L174" s="320"/>
      <c r="M174" s="320"/>
      <c r="N174" s="320"/>
      <c r="O174" s="320"/>
      <c r="P174" s="320"/>
      <c r="Q174" s="320"/>
      <c r="R174" s="320"/>
    </row>
    <row r="175" spans="1:18" ht="15.75" customHeight="1" x14ac:dyDescent="0.25">
      <c r="A175" s="320"/>
      <c r="B175" s="320"/>
      <c r="C175" s="320"/>
      <c r="D175" s="320"/>
      <c r="E175" s="320"/>
      <c r="F175" s="321"/>
      <c r="G175" s="322"/>
      <c r="H175" s="323"/>
      <c r="I175" s="322"/>
      <c r="J175" s="320"/>
      <c r="K175" s="320"/>
      <c r="L175" s="320"/>
      <c r="M175" s="320"/>
      <c r="N175" s="320"/>
      <c r="O175" s="320"/>
      <c r="P175" s="320"/>
      <c r="Q175" s="320"/>
      <c r="R175" s="320"/>
    </row>
    <row r="176" spans="1:18" ht="15.75" customHeight="1" x14ac:dyDescent="0.25">
      <c r="A176" s="320"/>
      <c r="B176" s="320"/>
      <c r="C176" s="320"/>
      <c r="D176" s="320"/>
      <c r="E176" s="320"/>
      <c r="F176" s="321"/>
      <c r="G176" s="322"/>
      <c r="H176" s="323"/>
      <c r="I176" s="322"/>
      <c r="J176" s="320"/>
      <c r="K176" s="320"/>
      <c r="L176" s="320"/>
      <c r="M176" s="320"/>
      <c r="N176" s="320"/>
      <c r="O176" s="320"/>
      <c r="P176" s="320"/>
      <c r="Q176" s="320"/>
      <c r="R176" s="320"/>
    </row>
    <row r="177" spans="1:18" ht="15.75" customHeight="1" x14ac:dyDescent="0.25">
      <c r="A177" s="320"/>
      <c r="B177" s="320"/>
      <c r="C177" s="320"/>
      <c r="D177" s="320"/>
      <c r="E177" s="320"/>
      <c r="F177" s="321"/>
      <c r="G177" s="322"/>
      <c r="H177" s="323"/>
      <c r="I177" s="322"/>
      <c r="J177" s="320"/>
      <c r="K177" s="320"/>
      <c r="L177" s="320"/>
      <c r="M177" s="320"/>
      <c r="N177" s="320"/>
      <c r="O177" s="320"/>
      <c r="P177" s="320"/>
      <c r="Q177" s="320"/>
      <c r="R177" s="320"/>
    </row>
    <row r="178" spans="1:18" ht="15.75" customHeight="1" x14ac:dyDescent="0.25">
      <c r="A178" s="320"/>
      <c r="B178" s="320"/>
      <c r="C178" s="320"/>
      <c r="D178" s="320"/>
      <c r="E178" s="320"/>
      <c r="F178" s="321"/>
      <c r="G178" s="322"/>
      <c r="H178" s="323"/>
      <c r="I178" s="322"/>
      <c r="J178" s="320"/>
      <c r="K178" s="320"/>
      <c r="L178" s="320"/>
      <c r="M178" s="320"/>
      <c r="N178" s="320"/>
      <c r="O178" s="320"/>
      <c r="P178" s="320"/>
      <c r="Q178" s="320"/>
      <c r="R178" s="320"/>
    </row>
    <row r="179" spans="1:18" ht="15.75" customHeight="1" x14ac:dyDescent="0.25">
      <c r="A179" s="320"/>
      <c r="B179" s="320"/>
      <c r="C179" s="320"/>
      <c r="D179" s="320"/>
      <c r="E179" s="320"/>
      <c r="F179" s="321"/>
      <c r="G179" s="322"/>
      <c r="H179" s="323"/>
      <c r="I179" s="322"/>
      <c r="J179" s="320"/>
      <c r="K179" s="320"/>
      <c r="L179" s="320"/>
      <c r="M179" s="320"/>
      <c r="N179" s="320"/>
      <c r="O179" s="320"/>
      <c r="P179" s="320"/>
      <c r="Q179" s="320"/>
      <c r="R179" s="320"/>
    </row>
    <row r="180" spans="1:18" ht="15.75" customHeight="1" x14ac:dyDescent="0.25">
      <c r="A180" s="320"/>
      <c r="B180" s="320"/>
      <c r="C180" s="320"/>
      <c r="D180" s="320"/>
      <c r="E180" s="320"/>
      <c r="F180" s="321"/>
      <c r="G180" s="322"/>
      <c r="H180" s="323"/>
      <c r="I180" s="322"/>
      <c r="J180" s="320"/>
      <c r="K180" s="320"/>
      <c r="L180" s="320"/>
      <c r="M180" s="320"/>
      <c r="N180" s="320"/>
      <c r="O180" s="320"/>
      <c r="P180" s="320"/>
      <c r="Q180" s="320"/>
      <c r="R180" s="320"/>
    </row>
    <row r="181" spans="1:18" ht="15.75" customHeight="1" x14ac:dyDescent="0.25">
      <c r="A181" s="320"/>
      <c r="B181" s="320"/>
      <c r="C181" s="320"/>
      <c r="D181" s="320"/>
      <c r="E181" s="320"/>
      <c r="F181" s="321"/>
      <c r="G181" s="322"/>
      <c r="H181" s="323"/>
      <c r="I181" s="322"/>
      <c r="J181" s="320"/>
      <c r="K181" s="320"/>
      <c r="L181" s="320"/>
      <c r="M181" s="320"/>
      <c r="N181" s="320"/>
      <c r="O181" s="320"/>
      <c r="P181" s="320"/>
      <c r="Q181" s="320"/>
      <c r="R181" s="320"/>
    </row>
    <row r="182" spans="1:18" ht="15.75" customHeight="1" x14ac:dyDescent="0.25">
      <c r="A182" s="320"/>
      <c r="B182" s="320"/>
      <c r="C182" s="320"/>
      <c r="D182" s="320"/>
      <c r="E182" s="320"/>
      <c r="F182" s="321"/>
      <c r="G182" s="322"/>
      <c r="H182" s="323"/>
      <c r="I182" s="322"/>
      <c r="J182" s="320"/>
      <c r="K182" s="320"/>
      <c r="L182" s="320"/>
      <c r="M182" s="320"/>
      <c r="N182" s="320"/>
      <c r="O182" s="320"/>
      <c r="P182" s="320"/>
      <c r="Q182" s="320"/>
      <c r="R182" s="320"/>
    </row>
    <row r="183" spans="1:18" ht="15.75" customHeight="1" x14ac:dyDescent="0.25">
      <c r="A183" s="320"/>
      <c r="B183" s="320"/>
      <c r="C183" s="320"/>
      <c r="D183" s="320"/>
      <c r="E183" s="320"/>
      <c r="F183" s="321"/>
      <c r="G183" s="322"/>
      <c r="H183" s="323"/>
      <c r="I183" s="322"/>
      <c r="J183" s="320"/>
      <c r="K183" s="320"/>
      <c r="L183" s="320"/>
      <c r="M183" s="320"/>
      <c r="N183" s="320"/>
      <c r="O183" s="320"/>
      <c r="P183" s="320"/>
      <c r="Q183" s="320"/>
      <c r="R183" s="320"/>
    </row>
    <row r="184" spans="1:18" ht="15.75" customHeight="1" x14ac:dyDescent="0.25">
      <c r="A184" s="320"/>
      <c r="B184" s="320"/>
      <c r="C184" s="320"/>
      <c r="D184" s="320"/>
      <c r="E184" s="320"/>
      <c r="F184" s="321"/>
      <c r="G184" s="322"/>
      <c r="H184" s="323"/>
      <c r="I184" s="322"/>
      <c r="J184" s="320"/>
      <c r="K184" s="320"/>
      <c r="L184" s="320"/>
      <c r="M184" s="320"/>
      <c r="N184" s="320"/>
      <c r="O184" s="320"/>
      <c r="P184" s="320"/>
      <c r="Q184" s="320"/>
      <c r="R184" s="320"/>
    </row>
    <row r="185" spans="1:18" ht="15.75" customHeight="1" x14ac:dyDescent="0.25">
      <c r="A185" s="320"/>
      <c r="B185" s="320"/>
      <c r="C185" s="320"/>
      <c r="D185" s="320"/>
      <c r="E185" s="320"/>
      <c r="F185" s="321"/>
      <c r="G185" s="322"/>
      <c r="H185" s="323"/>
      <c r="I185" s="322"/>
      <c r="J185" s="320"/>
      <c r="K185" s="320"/>
      <c r="L185" s="320"/>
      <c r="M185" s="320"/>
      <c r="N185" s="320"/>
      <c r="O185" s="320"/>
      <c r="P185" s="320"/>
      <c r="Q185" s="320"/>
      <c r="R185" s="320"/>
    </row>
    <row r="186" spans="1:18" ht="15.75" customHeight="1" x14ac:dyDescent="0.25">
      <c r="A186" s="320"/>
      <c r="B186" s="320"/>
      <c r="C186" s="320"/>
      <c r="D186" s="320"/>
      <c r="E186" s="320"/>
      <c r="F186" s="321"/>
      <c r="G186" s="322"/>
      <c r="H186" s="323"/>
      <c r="I186" s="322"/>
      <c r="J186" s="320"/>
      <c r="K186" s="320"/>
      <c r="L186" s="320"/>
      <c r="M186" s="320"/>
      <c r="N186" s="320"/>
      <c r="O186" s="320"/>
      <c r="P186" s="320"/>
      <c r="Q186" s="320"/>
      <c r="R186" s="320"/>
    </row>
    <row r="187" spans="1:18" ht="15.75" customHeight="1" x14ac:dyDescent="0.25">
      <c r="A187" s="320"/>
      <c r="B187" s="320"/>
      <c r="C187" s="320"/>
      <c r="D187" s="320"/>
      <c r="E187" s="320"/>
      <c r="F187" s="321"/>
      <c r="G187" s="322"/>
      <c r="H187" s="323"/>
      <c r="I187" s="322"/>
      <c r="J187" s="320"/>
      <c r="K187" s="320"/>
      <c r="L187" s="320"/>
      <c r="M187" s="320"/>
      <c r="N187" s="320"/>
      <c r="O187" s="320"/>
      <c r="P187" s="320"/>
      <c r="Q187" s="320"/>
      <c r="R187" s="320"/>
    </row>
    <row r="188" spans="1:18" ht="15.75" customHeight="1" x14ac:dyDescent="0.25">
      <c r="A188" s="320"/>
      <c r="B188" s="320"/>
      <c r="C188" s="320"/>
      <c r="D188" s="320"/>
      <c r="E188" s="320"/>
      <c r="F188" s="321"/>
      <c r="G188" s="322"/>
      <c r="H188" s="323"/>
      <c r="I188" s="322"/>
      <c r="J188" s="320"/>
      <c r="K188" s="320"/>
      <c r="L188" s="320"/>
      <c r="M188" s="320"/>
      <c r="N188" s="320"/>
      <c r="O188" s="320"/>
      <c r="P188" s="320"/>
      <c r="Q188" s="320"/>
      <c r="R188" s="320"/>
    </row>
    <row r="189" spans="1:18" ht="15.75" customHeight="1" x14ac:dyDescent="0.25">
      <c r="A189" s="320"/>
      <c r="B189" s="320"/>
      <c r="C189" s="320"/>
      <c r="D189" s="320"/>
      <c r="E189" s="320"/>
      <c r="F189" s="321"/>
      <c r="G189" s="322"/>
      <c r="H189" s="323"/>
      <c r="I189" s="322"/>
      <c r="J189" s="320"/>
      <c r="K189" s="320"/>
      <c r="L189" s="320"/>
      <c r="M189" s="320"/>
      <c r="N189" s="320"/>
      <c r="O189" s="320"/>
      <c r="P189" s="320"/>
      <c r="Q189" s="320"/>
      <c r="R189" s="320"/>
    </row>
    <row r="190" spans="1:18" ht="15.75" customHeight="1" x14ac:dyDescent="0.25">
      <c r="A190" s="320"/>
      <c r="B190" s="320"/>
      <c r="C190" s="320"/>
      <c r="D190" s="320"/>
      <c r="E190" s="320"/>
      <c r="F190" s="321"/>
      <c r="G190" s="322"/>
      <c r="H190" s="323"/>
      <c r="I190" s="322"/>
      <c r="J190" s="320"/>
      <c r="K190" s="320"/>
      <c r="L190" s="320"/>
      <c r="M190" s="320"/>
      <c r="N190" s="320"/>
      <c r="O190" s="320"/>
      <c r="P190" s="320"/>
      <c r="Q190" s="320"/>
      <c r="R190" s="320"/>
    </row>
    <row r="191" spans="1:18" ht="15.75" customHeight="1" x14ac:dyDescent="0.25">
      <c r="A191" s="320"/>
      <c r="B191" s="320"/>
      <c r="C191" s="320"/>
      <c r="D191" s="320"/>
      <c r="E191" s="320"/>
      <c r="F191" s="321"/>
      <c r="G191" s="322"/>
      <c r="H191" s="323"/>
      <c r="I191" s="322"/>
      <c r="J191" s="320"/>
      <c r="K191" s="320"/>
      <c r="L191" s="320"/>
      <c r="M191" s="320"/>
      <c r="N191" s="320"/>
      <c r="O191" s="320"/>
      <c r="P191" s="320"/>
      <c r="Q191" s="320"/>
      <c r="R191" s="320"/>
    </row>
    <row r="192" spans="1:18" ht="15.75" customHeight="1" x14ac:dyDescent="0.25">
      <c r="A192" s="320"/>
      <c r="B192" s="320"/>
      <c r="C192" s="320"/>
      <c r="D192" s="320"/>
      <c r="E192" s="320"/>
      <c r="F192" s="321"/>
      <c r="G192" s="322"/>
      <c r="H192" s="323"/>
      <c r="I192" s="322"/>
      <c r="J192" s="320"/>
      <c r="K192" s="320"/>
      <c r="L192" s="320"/>
      <c r="M192" s="320"/>
      <c r="N192" s="320"/>
      <c r="O192" s="320"/>
      <c r="P192" s="320"/>
      <c r="Q192" s="320"/>
      <c r="R192" s="320"/>
    </row>
    <row r="193" spans="1:18" ht="15.75" customHeight="1" x14ac:dyDescent="0.25">
      <c r="A193" s="320"/>
      <c r="B193" s="320"/>
      <c r="C193" s="320"/>
      <c r="D193" s="320"/>
      <c r="E193" s="320"/>
      <c r="F193" s="321"/>
      <c r="G193" s="322"/>
      <c r="H193" s="323"/>
      <c r="I193" s="322"/>
      <c r="J193" s="320"/>
      <c r="K193" s="320"/>
      <c r="L193" s="320"/>
      <c r="M193" s="320"/>
      <c r="N193" s="320"/>
      <c r="O193" s="320"/>
      <c r="P193" s="320"/>
      <c r="Q193" s="320"/>
      <c r="R193" s="320"/>
    </row>
    <row r="194" spans="1:18" ht="15.75" customHeight="1" x14ac:dyDescent="0.25">
      <c r="A194" s="320"/>
      <c r="B194" s="320"/>
      <c r="C194" s="320"/>
      <c r="D194" s="320"/>
      <c r="E194" s="320"/>
      <c r="F194" s="321"/>
      <c r="G194" s="322"/>
      <c r="H194" s="323"/>
      <c r="I194" s="322"/>
      <c r="J194" s="320"/>
      <c r="K194" s="320"/>
      <c r="L194" s="320"/>
      <c r="M194" s="320"/>
      <c r="N194" s="320"/>
      <c r="O194" s="320"/>
      <c r="P194" s="320"/>
      <c r="Q194" s="320"/>
      <c r="R194" s="320"/>
    </row>
    <row r="195" spans="1:18" ht="15.75" customHeight="1" x14ac:dyDescent="0.25">
      <c r="A195" s="320"/>
      <c r="B195" s="320"/>
      <c r="C195" s="320"/>
      <c r="D195" s="320"/>
      <c r="E195" s="320"/>
      <c r="F195" s="321"/>
      <c r="G195" s="322"/>
      <c r="H195" s="323"/>
      <c r="I195" s="322"/>
      <c r="J195" s="320"/>
      <c r="K195" s="320"/>
      <c r="L195" s="320"/>
      <c r="M195" s="320"/>
      <c r="N195" s="320"/>
      <c r="O195" s="320"/>
      <c r="P195" s="320"/>
      <c r="Q195" s="320"/>
      <c r="R195" s="320"/>
    </row>
    <row r="196" spans="1:18" ht="15.75" customHeight="1" x14ac:dyDescent="0.25">
      <c r="A196" s="320"/>
      <c r="B196" s="320"/>
      <c r="C196" s="320"/>
      <c r="D196" s="320"/>
      <c r="E196" s="320"/>
      <c r="F196" s="321"/>
      <c r="G196" s="322"/>
      <c r="H196" s="323"/>
      <c r="I196" s="322"/>
      <c r="J196" s="320"/>
      <c r="K196" s="320"/>
      <c r="L196" s="320"/>
      <c r="M196" s="320"/>
      <c r="N196" s="320"/>
      <c r="O196" s="320"/>
      <c r="P196" s="320"/>
      <c r="Q196" s="320"/>
      <c r="R196" s="320"/>
    </row>
    <row r="197" spans="1:18" ht="15.75" customHeight="1" x14ac:dyDescent="0.25">
      <c r="A197" s="320"/>
      <c r="B197" s="320"/>
      <c r="C197" s="320"/>
      <c r="D197" s="320"/>
      <c r="E197" s="320"/>
      <c r="F197" s="321"/>
      <c r="G197" s="322"/>
      <c r="H197" s="323"/>
      <c r="I197" s="322"/>
      <c r="J197" s="320"/>
      <c r="K197" s="320"/>
      <c r="L197" s="320"/>
      <c r="M197" s="320"/>
      <c r="N197" s="320"/>
      <c r="O197" s="320"/>
      <c r="P197" s="320"/>
      <c r="Q197" s="320"/>
      <c r="R197" s="320"/>
    </row>
    <row r="198" spans="1:18" ht="15.75" customHeight="1" x14ac:dyDescent="0.25">
      <c r="A198" s="320"/>
      <c r="B198" s="320"/>
      <c r="C198" s="320"/>
      <c r="D198" s="320"/>
      <c r="E198" s="320"/>
      <c r="F198" s="321"/>
      <c r="G198" s="322"/>
      <c r="H198" s="323"/>
      <c r="I198" s="322"/>
      <c r="J198" s="320"/>
      <c r="K198" s="320"/>
      <c r="L198" s="320"/>
      <c r="M198" s="320"/>
      <c r="N198" s="320"/>
      <c r="O198" s="320"/>
      <c r="P198" s="320"/>
      <c r="Q198" s="320"/>
      <c r="R198" s="320"/>
    </row>
    <row r="199" spans="1:18" ht="15.75" customHeight="1" x14ac:dyDescent="0.25">
      <c r="A199" s="320"/>
      <c r="B199" s="320"/>
      <c r="C199" s="320"/>
      <c r="D199" s="320"/>
      <c r="E199" s="320"/>
      <c r="F199" s="321"/>
      <c r="G199" s="322"/>
      <c r="H199" s="323"/>
      <c r="I199" s="322"/>
      <c r="J199" s="320"/>
      <c r="K199" s="320"/>
      <c r="L199" s="320"/>
      <c r="M199" s="320"/>
      <c r="N199" s="320"/>
      <c r="O199" s="320"/>
      <c r="P199" s="320"/>
      <c r="Q199" s="320"/>
      <c r="R199" s="320"/>
    </row>
    <row r="200" spans="1:18" ht="15.75" customHeight="1" x14ac:dyDescent="0.25">
      <c r="A200" s="320"/>
      <c r="B200" s="320"/>
      <c r="C200" s="320"/>
      <c r="D200" s="320"/>
      <c r="E200" s="320"/>
      <c r="F200" s="321"/>
      <c r="G200" s="322"/>
      <c r="H200" s="323"/>
      <c r="I200" s="322"/>
      <c r="J200" s="320"/>
      <c r="K200" s="320"/>
      <c r="L200" s="320"/>
      <c r="M200" s="320"/>
      <c r="N200" s="320"/>
      <c r="O200" s="320"/>
      <c r="P200" s="320"/>
      <c r="Q200" s="320"/>
      <c r="R200" s="320"/>
    </row>
    <row r="201" spans="1:18" ht="15.75" customHeight="1" x14ac:dyDescent="0.25">
      <c r="A201" s="320"/>
      <c r="B201" s="320"/>
      <c r="C201" s="320"/>
      <c r="D201" s="320"/>
      <c r="E201" s="320"/>
      <c r="F201" s="321"/>
      <c r="G201" s="322"/>
      <c r="H201" s="323"/>
      <c r="I201" s="322"/>
      <c r="J201" s="320"/>
      <c r="K201" s="320"/>
      <c r="L201" s="320"/>
      <c r="M201" s="320"/>
      <c r="N201" s="320"/>
      <c r="O201" s="320"/>
      <c r="P201" s="320"/>
      <c r="Q201" s="320"/>
      <c r="R201" s="320"/>
    </row>
    <row r="202" spans="1:18" ht="15.75" customHeight="1" x14ac:dyDescent="0.25">
      <c r="A202" s="320"/>
      <c r="B202" s="320"/>
      <c r="C202" s="320"/>
      <c r="D202" s="320"/>
      <c r="E202" s="320"/>
      <c r="F202" s="321"/>
      <c r="G202" s="322"/>
      <c r="H202" s="323"/>
      <c r="I202" s="322"/>
      <c r="J202" s="320"/>
      <c r="K202" s="320"/>
      <c r="L202" s="320"/>
      <c r="M202" s="320"/>
      <c r="N202" s="320"/>
      <c r="O202" s="320"/>
      <c r="P202" s="320"/>
      <c r="Q202" s="320"/>
      <c r="R202" s="320"/>
    </row>
    <row r="203" spans="1:18" ht="15.75" customHeight="1" x14ac:dyDescent="0.25">
      <c r="A203" s="320"/>
      <c r="B203" s="320"/>
      <c r="C203" s="320"/>
      <c r="D203" s="320"/>
      <c r="E203" s="320"/>
      <c r="F203" s="321"/>
      <c r="G203" s="322"/>
      <c r="H203" s="323"/>
      <c r="I203" s="322"/>
      <c r="J203" s="320"/>
      <c r="K203" s="320"/>
      <c r="L203" s="320"/>
      <c r="M203" s="320"/>
      <c r="N203" s="320"/>
      <c r="O203" s="320"/>
      <c r="P203" s="320"/>
      <c r="Q203" s="320"/>
      <c r="R203" s="320"/>
    </row>
    <row r="204" spans="1:18" ht="15.75" customHeight="1" x14ac:dyDescent="0.25">
      <c r="A204" s="320"/>
      <c r="B204" s="320"/>
      <c r="C204" s="320"/>
      <c r="D204" s="320"/>
      <c r="E204" s="320"/>
      <c r="F204" s="321"/>
      <c r="G204" s="322"/>
      <c r="H204" s="323"/>
      <c r="I204" s="322"/>
      <c r="J204" s="320"/>
      <c r="K204" s="320"/>
      <c r="L204" s="320"/>
      <c r="M204" s="320"/>
      <c r="N204" s="320"/>
      <c r="O204" s="320"/>
      <c r="P204" s="320"/>
      <c r="Q204" s="320"/>
      <c r="R204" s="320"/>
    </row>
    <row r="205" spans="1:18" ht="15.75" customHeight="1" x14ac:dyDescent="0.25">
      <c r="A205" s="320"/>
      <c r="B205" s="320"/>
      <c r="C205" s="320"/>
      <c r="D205" s="320"/>
      <c r="E205" s="320"/>
      <c r="F205" s="321"/>
      <c r="G205" s="322"/>
      <c r="H205" s="323"/>
      <c r="I205" s="322"/>
      <c r="J205" s="320"/>
      <c r="K205" s="320"/>
      <c r="L205" s="320"/>
      <c r="M205" s="320"/>
      <c r="N205" s="320"/>
      <c r="O205" s="320"/>
      <c r="P205" s="320"/>
      <c r="Q205" s="320"/>
      <c r="R205" s="320"/>
    </row>
    <row r="206" spans="1:18" ht="15.75" customHeight="1" x14ac:dyDescent="0.25">
      <c r="A206" s="320"/>
      <c r="B206" s="320"/>
      <c r="C206" s="320"/>
      <c r="D206" s="320"/>
      <c r="E206" s="320"/>
      <c r="F206" s="321"/>
      <c r="G206" s="320"/>
      <c r="H206" s="323"/>
      <c r="I206" s="320"/>
      <c r="J206" s="320"/>
      <c r="K206" s="320"/>
      <c r="L206" s="320"/>
      <c r="M206" s="320"/>
      <c r="N206" s="320"/>
      <c r="O206" s="320"/>
      <c r="P206" s="320"/>
      <c r="Q206" s="320"/>
      <c r="R206" s="320"/>
    </row>
    <row r="207" spans="1:18" ht="15.75" customHeight="1" x14ac:dyDescent="0.25">
      <c r="A207" s="320"/>
      <c r="B207" s="320"/>
      <c r="C207" s="320"/>
      <c r="D207" s="320"/>
      <c r="E207" s="320"/>
      <c r="F207" s="321"/>
      <c r="G207" s="320"/>
      <c r="H207" s="323"/>
      <c r="I207" s="320"/>
      <c r="J207" s="320"/>
      <c r="K207" s="320"/>
      <c r="L207" s="320"/>
      <c r="M207" s="320"/>
      <c r="N207" s="320"/>
      <c r="O207" s="320"/>
      <c r="P207" s="320"/>
      <c r="Q207" s="320"/>
      <c r="R207" s="320"/>
    </row>
    <row r="208" spans="1:18" ht="15.75" customHeight="1" x14ac:dyDescent="0.25">
      <c r="A208" s="320"/>
      <c r="B208" s="320"/>
      <c r="C208" s="320"/>
      <c r="D208" s="320"/>
      <c r="E208" s="320"/>
      <c r="F208" s="321"/>
      <c r="G208" s="320"/>
      <c r="H208" s="323"/>
      <c r="I208" s="320"/>
      <c r="J208" s="320"/>
      <c r="K208" s="320"/>
      <c r="L208" s="320"/>
      <c r="M208" s="320"/>
      <c r="N208" s="320"/>
      <c r="O208" s="320"/>
      <c r="P208" s="320"/>
      <c r="Q208" s="320"/>
      <c r="R208" s="320"/>
    </row>
    <row r="209" spans="1:18" ht="15.75" customHeight="1" x14ac:dyDescent="0.25">
      <c r="A209" s="320"/>
      <c r="B209" s="320"/>
      <c r="C209" s="320"/>
      <c r="D209" s="320"/>
      <c r="E209" s="320"/>
      <c r="F209" s="321"/>
      <c r="G209" s="320"/>
      <c r="H209" s="323"/>
      <c r="I209" s="320"/>
      <c r="J209" s="320"/>
      <c r="K209" s="320"/>
      <c r="L209" s="320"/>
      <c r="M209" s="320"/>
      <c r="N209" s="320"/>
      <c r="O209" s="320"/>
      <c r="P209" s="320"/>
      <c r="Q209" s="320"/>
      <c r="R209" s="320"/>
    </row>
    <row r="210" spans="1:18" ht="15.75" customHeight="1" x14ac:dyDescent="0.25">
      <c r="A210" s="320"/>
      <c r="B210" s="320"/>
      <c r="C210" s="320"/>
      <c r="D210" s="320"/>
      <c r="E210" s="320"/>
      <c r="F210" s="321"/>
      <c r="G210" s="320"/>
      <c r="H210" s="323"/>
      <c r="I210" s="320"/>
      <c r="J210" s="320"/>
      <c r="K210" s="320"/>
      <c r="L210" s="320"/>
      <c r="M210" s="320"/>
      <c r="N210" s="320"/>
      <c r="O210" s="320"/>
      <c r="P210" s="320"/>
      <c r="Q210" s="320"/>
      <c r="R210" s="320"/>
    </row>
    <row r="211" spans="1:18" ht="15.75" customHeight="1" x14ac:dyDescent="0.25">
      <c r="A211" s="320"/>
      <c r="B211" s="320"/>
      <c r="C211" s="320"/>
      <c r="D211" s="320"/>
      <c r="E211" s="320"/>
      <c r="F211" s="321"/>
      <c r="G211" s="320"/>
      <c r="H211" s="323"/>
      <c r="I211" s="320"/>
      <c r="J211" s="320"/>
      <c r="K211" s="320"/>
      <c r="L211" s="320"/>
      <c r="M211" s="320"/>
      <c r="N211" s="320"/>
      <c r="O211" s="320"/>
      <c r="P211" s="320"/>
      <c r="Q211" s="320"/>
      <c r="R211" s="320"/>
    </row>
    <row r="212" spans="1:18" ht="15.75" customHeight="1" x14ac:dyDescent="0.25">
      <c r="A212" s="320"/>
      <c r="B212" s="320"/>
      <c r="C212" s="320"/>
      <c r="D212" s="320"/>
      <c r="E212" s="320"/>
      <c r="F212" s="321"/>
      <c r="G212" s="320"/>
      <c r="H212" s="323"/>
      <c r="I212" s="320"/>
      <c r="J212" s="320"/>
      <c r="K212" s="320"/>
      <c r="L212" s="320"/>
      <c r="M212" s="320"/>
      <c r="N212" s="320"/>
      <c r="O212" s="320"/>
      <c r="P212" s="320"/>
      <c r="Q212" s="320"/>
      <c r="R212" s="320"/>
    </row>
    <row r="213" spans="1:18" ht="15.75" customHeight="1" x14ac:dyDescent="0.25">
      <c r="A213" s="320"/>
      <c r="B213" s="320"/>
      <c r="C213" s="320"/>
      <c r="D213" s="320"/>
      <c r="E213" s="320"/>
      <c r="F213" s="321"/>
      <c r="G213" s="320"/>
      <c r="H213" s="323"/>
      <c r="I213" s="320"/>
      <c r="J213" s="320"/>
      <c r="K213" s="320"/>
      <c r="L213" s="320"/>
      <c r="M213" s="320"/>
      <c r="N213" s="320"/>
      <c r="O213" s="320"/>
      <c r="P213" s="320"/>
      <c r="Q213" s="320"/>
      <c r="R213" s="320"/>
    </row>
    <row r="214" spans="1:18" ht="15.75" customHeight="1" x14ac:dyDescent="0.25">
      <c r="A214" s="320"/>
      <c r="B214" s="320"/>
      <c r="C214" s="320"/>
      <c r="D214" s="320"/>
      <c r="E214" s="320"/>
      <c r="F214" s="321"/>
      <c r="G214" s="320"/>
      <c r="H214" s="323"/>
      <c r="I214" s="320"/>
      <c r="J214" s="320"/>
      <c r="K214" s="320"/>
      <c r="L214" s="320"/>
      <c r="M214" s="320"/>
      <c r="N214" s="320"/>
      <c r="O214" s="320"/>
      <c r="P214" s="320"/>
      <c r="Q214" s="320"/>
      <c r="R214" s="320"/>
    </row>
    <row r="215" spans="1:18" ht="15.75" customHeight="1" x14ac:dyDescent="0.25">
      <c r="A215" s="320"/>
      <c r="B215" s="320"/>
      <c r="C215" s="320"/>
      <c r="D215" s="320"/>
      <c r="E215" s="320"/>
      <c r="F215" s="321"/>
      <c r="G215" s="320"/>
      <c r="H215" s="323"/>
      <c r="I215" s="320"/>
      <c r="J215" s="320"/>
      <c r="K215" s="320"/>
      <c r="L215" s="320"/>
      <c r="M215" s="320"/>
      <c r="N215" s="320"/>
      <c r="O215" s="320"/>
      <c r="P215" s="320"/>
      <c r="Q215" s="320"/>
      <c r="R215" s="320"/>
    </row>
    <row r="216" spans="1:18" ht="15.75" customHeight="1" x14ac:dyDescent="0.25">
      <c r="A216" s="320"/>
      <c r="B216" s="320"/>
      <c r="C216" s="320"/>
      <c r="D216" s="320"/>
      <c r="E216" s="320"/>
      <c r="F216" s="321"/>
      <c r="G216" s="320"/>
      <c r="H216" s="323"/>
      <c r="I216" s="320"/>
      <c r="J216" s="320"/>
      <c r="K216" s="320"/>
      <c r="L216" s="320"/>
      <c r="M216" s="320"/>
      <c r="N216" s="320"/>
      <c r="O216" s="320"/>
      <c r="P216" s="320"/>
      <c r="Q216" s="320"/>
      <c r="R216" s="320"/>
    </row>
    <row r="217" spans="1:18" ht="15.75" customHeight="1" x14ac:dyDescent="0.25">
      <c r="A217" s="320"/>
      <c r="B217" s="320"/>
      <c r="C217" s="320"/>
      <c r="D217" s="320"/>
      <c r="E217" s="320"/>
      <c r="F217" s="321"/>
      <c r="G217" s="320"/>
      <c r="H217" s="323"/>
      <c r="I217" s="320"/>
      <c r="J217" s="320"/>
      <c r="K217" s="320"/>
      <c r="L217" s="320"/>
      <c r="M217" s="320"/>
      <c r="N217" s="320"/>
      <c r="O217" s="320"/>
      <c r="P217" s="320"/>
      <c r="Q217" s="320"/>
      <c r="R217" s="320"/>
    </row>
    <row r="218" spans="1:18" ht="15.75" customHeight="1" x14ac:dyDescent="0.25">
      <c r="A218" s="320"/>
      <c r="B218" s="320"/>
      <c r="C218" s="320"/>
      <c r="D218" s="320"/>
      <c r="E218" s="320"/>
      <c r="F218" s="321"/>
      <c r="G218" s="320"/>
      <c r="H218" s="323"/>
      <c r="I218" s="320"/>
      <c r="J218" s="320"/>
      <c r="K218" s="320"/>
      <c r="L218" s="320"/>
      <c r="M218" s="320"/>
      <c r="N218" s="320"/>
      <c r="O218" s="320"/>
      <c r="P218" s="320"/>
      <c r="Q218" s="320"/>
      <c r="R218" s="320"/>
    </row>
    <row r="219" spans="1:18" ht="15.75" customHeight="1" x14ac:dyDescent="0.25">
      <c r="A219" s="320"/>
      <c r="B219" s="320"/>
      <c r="C219" s="320"/>
      <c r="D219" s="320"/>
      <c r="E219" s="320"/>
      <c r="F219" s="321"/>
      <c r="G219" s="320"/>
      <c r="H219" s="323"/>
      <c r="I219" s="320"/>
      <c r="J219" s="320"/>
      <c r="K219" s="320"/>
      <c r="L219" s="320"/>
      <c r="M219" s="320"/>
      <c r="N219" s="320"/>
      <c r="O219" s="320"/>
      <c r="P219" s="320"/>
      <c r="Q219" s="320"/>
      <c r="R219" s="320"/>
    </row>
    <row r="220" spans="1:18" ht="15.75" customHeight="1" x14ac:dyDescent="0.25">
      <c r="A220" s="320"/>
      <c r="B220" s="320"/>
      <c r="C220" s="320"/>
      <c r="D220" s="320"/>
      <c r="E220" s="320"/>
      <c r="F220" s="321"/>
      <c r="G220" s="320"/>
      <c r="H220" s="323"/>
      <c r="I220" s="320"/>
      <c r="J220" s="320"/>
      <c r="K220" s="320"/>
      <c r="L220" s="320"/>
      <c r="M220" s="320"/>
      <c r="N220" s="320"/>
      <c r="O220" s="320"/>
      <c r="P220" s="320"/>
      <c r="Q220" s="320"/>
      <c r="R220" s="320"/>
    </row>
    <row r="221" spans="1:18" ht="15.75" customHeight="1" x14ac:dyDescent="0.25">
      <c r="A221" s="320"/>
      <c r="B221" s="320"/>
      <c r="C221" s="320"/>
      <c r="D221" s="320"/>
      <c r="E221" s="320"/>
      <c r="F221" s="321"/>
      <c r="G221" s="320"/>
      <c r="H221" s="323"/>
      <c r="I221" s="320"/>
      <c r="J221" s="320"/>
      <c r="K221" s="320"/>
      <c r="L221" s="320"/>
      <c r="M221" s="320"/>
      <c r="N221" s="320"/>
      <c r="O221" s="320"/>
      <c r="P221" s="320"/>
      <c r="Q221" s="320"/>
      <c r="R221" s="320"/>
    </row>
    <row r="222" spans="1:18" ht="15.75" customHeight="1" x14ac:dyDescent="0.25">
      <c r="A222" s="320"/>
      <c r="B222" s="320"/>
      <c r="C222" s="320"/>
      <c r="D222" s="320"/>
      <c r="E222" s="320"/>
      <c r="F222" s="321"/>
      <c r="G222" s="320"/>
      <c r="H222" s="323"/>
      <c r="I222" s="320"/>
      <c r="J222" s="320"/>
      <c r="K222" s="320"/>
      <c r="L222" s="320"/>
      <c r="M222" s="320"/>
      <c r="N222" s="320"/>
      <c r="O222" s="320"/>
      <c r="P222" s="320"/>
      <c r="Q222" s="320"/>
      <c r="R222" s="320"/>
    </row>
    <row r="223" spans="1:18" ht="15.75" customHeight="1" x14ac:dyDescent="0.25">
      <c r="A223" s="320"/>
      <c r="B223" s="320"/>
      <c r="C223" s="320"/>
      <c r="D223" s="320"/>
      <c r="E223" s="320"/>
      <c r="F223" s="321"/>
      <c r="G223" s="320"/>
      <c r="H223" s="323"/>
      <c r="I223" s="320"/>
      <c r="J223" s="320"/>
      <c r="K223" s="320"/>
      <c r="L223" s="320"/>
      <c r="M223" s="320"/>
      <c r="N223" s="320"/>
      <c r="O223" s="320"/>
      <c r="P223" s="320"/>
      <c r="Q223" s="320"/>
      <c r="R223" s="320"/>
    </row>
    <row r="224" spans="1:18" ht="15.75" customHeight="1" x14ac:dyDescent="0.25">
      <c r="A224" s="320"/>
      <c r="B224" s="320"/>
      <c r="C224" s="320"/>
      <c r="D224" s="320"/>
      <c r="E224" s="320"/>
      <c r="F224" s="321"/>
      <c r="G224" s="320"/>
      <c r="H224" s="323"/>
      <c r="I224" s="320"/>
      <c r="J224" s="320"/>
      <c r="K224" s="320"/>
      <c r="L224" s="320"/>
      <c r="M224" s="320"/>
      <c r="N224" s="320"/>
      <c r="O224" s="320"/>
      <c r="P224" s="320"/>
      <c r="Q224" s="320"/>
      <c r="R224" s="320"/>
    </row>
    <row r="225" spans="1:18" ht="15.75" customHeight="1" x14ac:dyDescent="0.25">
      <c r="A225" s="320"/>
      <c r="B225" s="320"/>
      <c r="C225" s="320"/>
      <c r="D225" s="320"/>
      <c r="E225" s="320"/>
      <c r="F225" s="321"/>
      <c r="G225" s="320"/>
      <c r="H225" s="323"/>
      <c r="I225" s="320"/>
      <c r="J225" s="320"/>
      <c r="K225" s="320"/>
      <c r="L225" s="320"/>
      <c r="M225" s="320"/>
      <c r="N225" s="320"/>
      <c r="O225" s="320"/>
      <c r="P225" s="320"/>
      <c r="Q225" s="320"/>
      <c r="R225" s="320"/>
    </row>
    <row r="226" spans="1:18" ht="15.75" customHeight="1" x14ac:dyDescent="0.25">
      <c r="A226" s="320"/>
      <c r="B226" s="320"/>
      <c r="C226" s="320"/>
      <c r="D226" s="320"/>
      <c r="E226" s="320"/>
      <c r="F226" s="321"/>
      <c r="G226" s="320"/>
      <c r="H226" s="323"/>
      <c r="I226" s="320"/>
      <c r="J226" s="320"/>
      <c r="K226" s="320"/>
      <c r="L226" s="320"/>
      <c r="M226" s="320"/>
      <c r="N226" s="320"/>
      <c r="O226" s="320"/>
      <c r="P226" s="320"/>
      <c r="Q226" s="320"/>
      <c r="R226" s="320"/>
    </row>
    <row r="227" spans="1:18" ht="15.75" customHeight="1" x14ac:dyDescent="0.25">
      <c r="A227" s="320"/>
      <c r="B227" s="320"/>
      <c r="C227" s="320"/>
      <c r="D227" s="320"/>
      <c r="E227" s="320"/>
      <c r="F227" s="321"/>
      <c r="G227" s="320"/>
      <c r="H227" s="323"/>
      <c r="I227" s="320"/>
      <c r="J227" s="320"/>
      <c r="K227" s="320"/>
      <c r="L227" s="320"/>
      <c r="M227" s="320"/>
      <c r="N227" s="320"/>
      <c r="O227" s="320"/>
      <c r="P227" s="320"/>
      <c r="Q227" s="320"/>
      <c r="R227" s="320"/>
    </row>
    <row r="228" spans="1:18" ht="15.75" customHeight="1" x14ac:dyDescent="0.25">
      <c r="A228" s="320"/>
      <c r="B228" s="320"/>
      <c r="C228" s="320"/>
      <c r="D228" s="320"/>
      <c r="E228" s="320"/>
      <c r="F228" s="321"/>
      <c r="G228" s="320"/>
      <c r="H228" s="323"/>
      <c r="I228" s="320"/>
      <c r="J228" s="320"/>
      <c r="K228" s="320"/>
      <c r="L228" s="320"/>
      <c r="M228" s="320"/>
      <c r="N228" s="320"/>
      <c r="O228" s="320"/>
      <c r="P228" s="320"/>
      <c r="Q228" s="320"/>
      <c r="R228" s="320"/>
    </row>
    <row r="229" spans="1:18" ht="15.75" customHeight="1" x14ac:dyDescent="0.25">
      <c r="A229" s="320"/>
      <c r="B229" s="320"/>
      <c r="C229" s="320"/>
      <c r="D229" s="320"/>
      <c r="E229" s="320"/>
      <c r="F229" s="321"/>
      <c r="G229" s="320"/>
      <c r="H229" s="323"/>
      <c r="I229" s="320"/>
      <c r="J229" s="320"/>
      <c r="K229" s="320"/>
      <c r="L229" s="320"/>
      <c r="M229" s="320"/>
      <c r="N229" s="320"/>
      <c r="O229" s="320"/>
      <c r="P229" s="320"/>
      <c r="Q229" s="320"/>
      <c r="R229" s="320"/>
    </row>
    <row r="230" spans="1:18" ht="15.75" customHeight="1" x14ac:dyDescent="0.25">
      <c r="A230" s="320"/>
      <c r="B230" s="320"/>
      <c r="C230" s="320"/>
      <c r="D230" s="320"/>
      <c r="E230" s="320"/>
      <c r="F230" s="321"/>
      <c r="G230" s="320"/>
      <c r="H230" s="323"/>
      <c r="I230" s="320"/>
      <c r="J230" s="320"/>
      <c r="K230" s="320"/>
      <c r="L230" s="320"/>
      <c r="M230" s="320"/>
      <c r="N230" s="320"/>
      <c r="O230" s="320"/>
      <c r="P230" s="320"/>
      <c r="Q230" s="320"/>
      <c r="R230" s="320"/>
    </row>
    <row r="231" spans="1:18" ht="15.75" customHeight="1" x14ac:dyDescent="0.25">
      <c r="A231" s="320"/>
      <c r="B231" s="320"/>
      <c r="C231" s="320"/>
      <c r="D231" s="320"/>
      <c r="E231" s="320"/>
      <c r="F231" s="321"/>
      <c r="G231" s="320"/>
      <c r="H231" s="323"/>
      <c r="I231" s="320"/>
      <c r="J231" s="320"/>
      <c r="K231" s="320"/>
      <c r="L231" s="320"/>
      <c r="M231" s="320"/>
      <c r="N231" s="320"/>
      <c r="O231" s="320"/>
      <c r="P231" s="320"/>
      <c r="Q231" s="320"/>
      <c r="R231" s="320"/>
    </row>
    <row r="232" spans="1:18" ht="15.75" customHeight="1" x14ac:dyDescent="0.25">
      <c r="A232" s="320"/>
      <c r="B232" s="320"/>
      <c r="C232" s="320"/>
      <c r="D232" s="320"/>
      <c r="E232" s="320"/>
      <c r="F232" s="321"/>
      <c r="G232" s="320"/>
      <c r="H232" s="323"/>
      <c r="I232" s="320"/>
      <c r="J232" s="320"/>
      <c r="K232" s="320"/>
      <c r="L232" s="320"/>
      <c r="M232" s="320"/>
      <c r="N232" s="320"/>
      <c r="O232" s="320"/>
      <c r="P232" s="320"/>
      <c r="Q232" s="320"/>
      <c r="R232" s="320"/>
    </row>
    <row r="233" spans="1:18" ht="15.75" customHeight="1" x14ac:dyDescent="0.25">
      <c r="A233" s="320"/>
      <c r="B233" s="320"/>
      <c r="C233" s="320"/>
      <c r="D233" s="320"/>
      <c r="E233" s="320"/>
      <c r="F233" s="321"/>
      <c r="G233" s="320"/>
      <c r="H233" s="323"/>
      <c r="I233" s="320"/>
      <c r="J233" s="320"/>
      <c r="K233" s="320"/>
      <c r="L233" s="320"/>
      <c r="M233" s="320"/>
      <c r="N233" s="320"/>
      <c r="O233" s="320"/>
      <c r="P233" s="320"/>
      <c r="Q233" s="320"/>
      <c r="R233" s="320"/>
    </row>
    <row r="234" spans="1:18" ht="15.75" customHeight="1" x14ac:dyDescent="0.25">
      <c r="A234" s="320"/>
      <c r="B234" s="320"/>
      <c r="C234" s="320"/>
      <c r="D234" s="320"/>
      <c r="E234" s="320"/>
      <c r="F234" s="321"/>
      <c r="G234" s="320"/>
      <c r="H234" s="323"/>
      <c r="I234" s="320"/>
      <c r="J234" s="320"/>
      <c r="K234" s="320"/>
      <c r="L234" s="320"/>
      <c r="M234" s="320"/>
      <c r="N234" s="320"/>
      <c r="O234" s="320"/>
      <c r="P234" s="320"/>
      <c r="Q234" s="320"/>
      <c r="R234" s="320"/>
    </row>
    <row r="235" spans="1:18" ht="15.75" customHeight="1" x14ac:dyDescent="0.25">
      <c r="A235" s="320"/>
      <c r="B235" s="320"/>
      <c r="C235" s="320"/>
      <c r="D235" s="320"/>
      <c r="E235" s="320"/>
      <c r="F235" s="321"/>
      <c r="G235" s="320"/>
      <c r="H235" s="323"/>
      <c r="I235" s="320"/>
      <c r="J235" s="320"/>
      <c r="K235" s="320"/>
      <c r="L235" s="320"/>
      <c r="M235" s="320"/>
      <c r="N235" s="320"/>
      <c r="O235" s="320"/>
      <c r="P235" s="320"/>
      <c r="Q235" s="320"/>
      <c r="R235" s="320"/>
    </row>
    <row r="236" spans="1:18" ht="15.75" customHeight="1" x14ac:dyDescent="0.25">
      <c r="A236" s="320"/>
      <c r="B236" s="320"/>
      <c r="C236" s="320"/>
      <c r="D236" s="320"/>
      <c r="E236" s="320"/>
      <c r="F236" s="321"/>
      <c r="G236" s="320"/>
      <c r="H236" s="323"/>
      <c r="I236" s="320"/>
      <c r="J236" s="320"/>
      <c r="K236" s="320"/>
      <c r="L236" s="320"/>
      <c r="M236" s="320"/>
      <c r="N236" s="320"/>
      <c r="O236" s="320"/>
      <c r="P236" s="320"/>
      <c r="Q236" s="320"/>
      <c r="R236" s="320"/>
    </row>
    <row r="237" spans="1:18" ht="15.75" customHeight="1" x14ac:dyDescent="0.25">
      <c r="A237" s="320"/>
      <c r="B237" s="320"/>
      <c r="C237" s="320"/>
      <c r="D237" s="320"/>
      <c r="E237" s="320"/>
      <c r="F237" s="321"/>
      <c r="G237" s="320"/>
      <c r="H237" s="323"/>
      <c r="I237" s="320"/>
      <c r="J237" s="320"/>
      <c r="K237" s="320"/>
      <c r="L237" s="320"/>
      <c r="M237" s="320"/>
      <c r="N237" s="320"/>
      <c r="O237" s="320"/>
      <c r="P237" s="320"/>
      <c r="Q237" s="320"/>
      <c r="R237" s="320"/>
    </row>
    <row r="238" spans="1:18" ht="15.75" customHeight="1" x14ac:dyDescent="0.25">
      <c r="A238" s="320"/>
      <c r="B238" s="320"/>
      <c r="C238" s="320"/>
      <c r="D238" s="320"/>
      <c r="E238" s="320"/>
      <c r="F238" s="321"/>
      <c r="G238" s="320"/>
      <c r="H238" s="323"/>
      <c r="I238" s="320"/>
      <c r="J238" s="320"/>
      <c r="K238" s="320"/>
      <c r="L238" s="320"/>
      <c r="M238" s="320"/>
      <c r="N238" s="320"/>
      <c r="O238" s="320"/>
      <c r="P238" s="320"/>
      <c r="Q238" s="320"/>
      <c r="R238" s="320"/>
    </row>
    <row r="239" spans="1:18" ht="15.75" customHeight="1" x14ac:dyDescent="0.25">
      <c r="A239" s="320"/>
      <c r="B239" s="320"/>
      <c r="C239" s="320"/>
      <c r="D239" s="320"/>
      <c r="E239" s="320"/>
      <c r="F239" s="321"/>
      <c r="G239" s="320"/>
      <c r="H239" s="323"/>
      <c r="I239" s="320"/>
      <c r="J239" s="320"/>
      <c r="K239" s="320"/>
      <c r="L239" s="320"/>
      <c r="M239" s="320"/>
      <c r="N239" s="320"/>
      <c r="O239" s="320"/>
      <c r="P239" s="320"/>
      <c r="Q239" s="320"/>
      <c r="R239" s="320"/>
    </row>
    <row r="240" spans="1:18" ht="15.75" customHeight="1" x14ac:dyDescent="0.25">
      <c r="A240" s="320"/>
      <c r="B240" s="320"/>
      <c r="C240" s="320"/>
      <c r="D240" s="320"/>
      <c r="E240" s="320"/>
      <c r="F240" s="321"/>
      <c r="G240" s="320"/>
      <c r="H240" s="323"/>
      <c r="I240" s="320"/>
      <c r="J240" s="320"/>
      <c r="K240" s="320"/>
      <c r="L240" s="320"/>
      <c r="M240" s="320"/>
      <c r="N240" s="320"/>
      <c r="O240" s="320"/>
      <c r="P240" s="320"/>
      <c r="Q240" s="320"/>
      <c r="R240" s="320"/>
    </row>
    <row r="241" spans="1:18" ht="15.75" customHeight="1" x14ac:dyDescent="0.25">
      <c r="A241" s="320"/>
      <c r="B241" s="320"/>
      <c r="C241" s="320"/>
      <c r="D241" s="320"/>
      <c r="E241" s="320"/>
      <c r="F241" s="321"/>
      <c r="G241" s="320"/>
      <c r="H241" s="323"/>
      <c r="I241" s="320"/>
      <c r="J241" s="320"/>
      <c r="K241" s="320"/>
      <c r="L241" s="320"/>
      <c r="M241" s="320"/>
      <c r="N241" s="320"/>
      <c r="O241" s="320"/>
      <c r="P241" s="320"/>
      <c r="Q241" s="320"/>
      <c r="R241" s="320"/>
    </row>
    <row r="242" spans="1:18" ht="15.75" customHeight="1" x14ac:dyDescent="0.25">
      <c r="A242" s="320"/>
      <c r="B242" s="320"/>
      <c r="C242" s="320"/>
      <c r="D242" s="320"/>
      <c r="E242" s="320"/>
      <c r="F242" s="321"/>
      <c r="G242" s="320"/>
      <c r="H242" s="323"/>
      <c r="I242" s="320"/>
      <c r="J242" s="320"/>
      <c r="K242" s="320"/>
      <c r="L242" s="320"/>
      <c r="M242" s="320"/>
      <c r="N242" s="320"/>
      <c r="O242" s="320"/>
      <c r="P242" s="320"/>
      <c r="Q242" s="320"/>
      <c r="R242" s="320"/>
    </row>
    <row r="243" spans="1:18" ht="15.75" customHeight="1" x14ac:dyDescent="0.25">
      <c r="A243" s="320"/>
      <c r="B243" s="320"/>
      <c r="C243" s="320"/>
      <c r="D243" s="320"/>
      <c r="E243" s="320"/>
      <c r="F243" s="321"/>
      <c r="G243" s="320"/>
      <c r="H243" s="323"/>
      <c r="I243" s="320"/>
      <c r="J243" s="320"/>
      <c r="K243" s="320"/>
      <c r="L243" s="320"/>
      <c r="M243" s="320"/>
      <c r="N243" s="320"/>
      <c r="O243" s="320"/>
      <c r="P243" s="320"/>
      <c r="Q243" s="320"/>
      <c r="R243" s="320"/>
    </row>
    <row r="244" spans="1:18" ht="15.75" customHeight="1" x14ac:dyDescent="0.25">
      <c r="A244" s="320"/>
      <c r="B244" s="320"/>
      <c r="C244" s="320"/>
      <c r="D244" s="320"/>
      <c r="E244" s="320"/>
      <c r="F244" s="321"/>
      <c r="G244" s="320"/>
      <c r="H244" s="323"/>
      <c r="I244" s="320"/>
      <c r="J244" s="320"/>
      <c r="K244" s="320"/>
      <c r="L244" s="320"/>
      <c r="M244" s="320"/>
      <c r="N244" s="320"/>
      <c r="O244" s="320"/>
      <c r="P244" s="320"/>
      <c r="Q244" s="320"/>
      <c r="R244" s="320"/>
    </row>
    <row r="245" spans="1:18" ht="15.75" customHeight="1" x14ac:dyDescent="0.25">
      <c r="A245" s="320"/>
      <c r="B245" s="320"/>
      <c r="C245" s="320"/>
      <c r="D245" s="320"/>
      <c r="E245" s="320"/>
      <c r="F245" s="321"/>
      <c r="G245" s="320"/>
      <c r="H245" s="323"/>
      <c r="I245" s="320"/>
      <c r="J245" s="320"/>
      <c r="K245" s="320"/>
      <c r="L245" s="320"/>
      <c r="M245" s="320"/>
      <c r="N245" s="320"/>
      <c r="O245" s="320"/>
      <c r="P245" s="320"/>
      <c r="Q245" s="320"/>
      <c r="R245" s="320"/>
    </row>
    <row r="246" spans="1:18" ht="15.75" customHeight="1" x14ac:dyDescent="0.25">
      <c r="A246" s="320"/>
      <c r="B246" s="320"/>
      <c r="C246" s="320"/>
      <c r="D246" s="320"/>
      <c r="E246" s="320"/>
      <c r="F246" s="321"/>
      <c r="G246" s="320"/>
      <c r="H246" s="323"/>
      <c r="I246" s="320"/>
      <c r="J246" s="320"/>
      <c r="K246" s="320"/>
      <c r="L246" s="320"/>
      <c r="M246" s="320"/>
      <c r="N246" s="320"/>
      <c r="O246" s="320"/>
      <c r="P246" s="320"/>
      <c r="Q246" s="320"/>
      <c r="R246" s="320"/>
    </row>
    <row r="247" spans="1:18" ht="15.75" customHeight="1" x14ac:dyDescent="0.25">
      <c r="A247" s="320"/>
      <c r="B247" s="320"/>
      <c r="C247" s="320"/>
      <c r="D247" s="320"/>
      <c r="E247" s="320"/>
      <c r="F247" s="321"/>
      <c r="G247" s="320"/>
      <c r="H247" s="323"/>
      <c r="I247" s="320"/>
      <c r="J247" s="320"/>
      <c r="K247" s="320"/>
      <c r="L247" s="320"/>
      <c r="M247" s="320"/>
      <c r="N247" s="320"/>
      <c r="O247" s="320"/>
      <c r="P247" s="320"/>
      <c r="Q247" s="320"/>
      <c r="R247" s="320"/>
    </row>
    <row r="248" spans="1:18" ht="15.75" customHeight="1" x14ac:dyDescent="0.25">
      <c r="A248" s="320"/>
      <c r="B248" s="320"/>
      <c r="C248" s="320"/>
      <c r="D248" s="320"/>
      <c r="E248" s="320"/>
      <c r="F248" s="321"/>
      <c r="G248" s="320"/>
      <c r="H248" s="323"/>
      <c r="I248" s="320"/>
      <c r="J248" s="320"/>
      <c r="K248" s="320"/>
      <c r="L248" s="320"/>
      <c r="M248" s="320"/>
      <c r="N248" s="320"/>
      <c r="O248" s="320"/>
      <c r="P248" s="320"/>
      <c r="Q248" s="320"/>
      <c r="R248" s="320"/>
    </row>
    <row r="249" spans="1:18" ht="15.75" customHeight="1" x14ac:dyDescent="0.25">
      <c r="A249" s="320"/>
      <c r="B249" s="320"/>
      <c r="C249" s="320"/>
      <c r="D249" s="320"/>
      <c r="E249" s="320"/>
      <c r="F249" s="321"/>
      <c r="G249" s="320"/>
      <c r="H249" s="323"/>
      <c r="I249" s="320"/>
      <c r="J249" s="320"/>
      <c r="K249" s="320"/>
      <c r="L249" s="320"/>
      <c r="M249" s="320"/>
      <c r="N249" s="320"/>
      <c r="O249" s="320"/>
      <c r="P249" s="320"/>
      <c r="Q249" s="320"/>
      <c r="R249" s="320"/>
    </row>
    <row r="250" spans="1:18" ht="15.75" customHeight="1" x14ac:dyDescent="0.25">
      <c r="A250" s="320"/>
      <c r="B250" s="320"/>
      <c r="C250" s="320"/>
      <c r="D250" s="320"/>
      <c r="E250" s="320"/>
      <c r="F250" s="321"/>
      <c r="G250" s="320"/>
      <c r="H250" s="323"/>
      <c r="I250" s="320"/>
      <c r="J250" s="320"/>
      <c r="K250" s="320"/>
      <c r="L250" s="320"/>
      <c r="M250" s="320"/>
      <c r="N250" s="320"/>
      <c r="O250" s="320"/>
      <c r="P250" s="320"/>
      <c r="Q250" s="320"/>
      <c r="R250" s="320"/>
    </row>
    <row r="251" spans="1:18" ht="15.75" customHeight="1" x14ac:dyDescent="0.25">
      <c r="A251" s="320"/>
      <c r="B251" s="320"/>
      <c r="C251" s="320"/>
      <c r="D251" s="320"/>
      <c r="E251" s="320"/>
      <c r="F251" s="321"/>
      <c r="G251" s="320"/>
      <c r="H251" s="323"/>
      <c r="I251" s="320"/>
      <c r="J251" s="320"/>
      <c r="K251" s="320"/>
      <c r="L251" s="320"/>
      <c r="M251" s="320"/>
      <c r="N251" s="320"/>
      <c r="O251" s="320"/>
      <c r="P251" s="320"/>
      <c r="Q251" s="320"/>
      <c r="R251" s="320"/>
    </row>
    <row r="252" spans="1:18" ht="15.75" customHeight="1" x14ac:dyDescent="0.25">
      <c r="A252" s="320"/>
      <c r="B252" s="320"/>
      <c r="C252" s="320"/>
      <c r="D252" s="320"/>
      <c r="E252" s="320"/>
      <c r="F252" s="321"/>
      <c r="G252" s="320"/>
      <c r="H252" s="323"/>
      <c r="I252" s="320"/>
      <c r="J252" s="320"/>
      <c r="K252" s="320"/>
      <c r="L252" s="320"/>
      <c r="M252" s="320"/>
      <c r="N252" s="320"/>
      <c r="O252" s="320"/>
      <c r="P252" s="320"/>
      <c r="Q252" s="320"/>
      <c r="R252" s="320"/>
    </row>
    <row r="253" spans="1:18" ht="15.75" customHeight="1" x14ac:dyDescent="0.25">
      <c r="A253" s="320"/>
      <c r="B253" s="320"/>
      <c r="C253" s="320"/>
      <c r="D253" s="320"/>
      <c r="E253" s="320"/>
      <c r="F253" s="321"/>
      <c r="G253" s="320"/>
      <c r="H253" s="323"/>
      <c r="I253" s="320"/>
      <c r="J253" s="320"/>
      <c r="K253" s="320"/>
      <c r="L253" s="320"/>
      <c r="M253" s="320"/>
      <c r="N253" s="320"/>
      <c r="O253" s="320"/>
      <c r="P253" s="320"/>
      <c r="Q253" s="320"/>
      <c r="R253" s="320"/>
    </row>
    <row r="254" spans="1:18" ht="15.75" customHeight="1" x14ac:dyDescent="0.25">
      <c r="A254" s="320"/>
      <c r="B254" s="320"/>
      <c r="C254" s="320"/>
      <c r="D254" s="320"/>
      <c r="E254" s="320"/>
      <c r="F254" s="321"/>
      <c r="G254" s="320"/>
      <c r="H254" s="323"/>
      <c r="I254" s="320"/>
      <c r="J254" s="320"/>
      <c r="K254" s="320"/>
      <c r="L254" s="320"/>
      <c r="M254" s="320"/>
      <c r="N254" s="320"/>
      <c r="O254" s="320"/>
      <c r="P254" s="320"/>
      <c r="Q254" s="320"/>
      <c r="R254" s="320"/>
    </row>
    <row r="255" spans="1:18" ht="15.75" customHeight="1" x14ac:dyDescent="0.25">
      <c r="A255" s="320"/>
      <c r="B255" s="320"/>
      <c r="C255" s="320"/>
      <c r="D255" s="320"/>
      <c r="E255" s="320"/>
      <c r="F255" s="321"/>
      <c r="G255" s="320"/>
      <c r="H255" s="323"/>
      <c r="I255" s="320"/>
      <c r="J255" s="320"/>
      <c r="K255" s="320"/>
      <c r="L255" s="320"/>
      <c r="M255" s="320"/>
      <c r="N255" s="320"/>
      <c r="O255" s="320"/>
      <c r="P255" s="320"/>
      <c r="Q255" s="320"/>
      <c r="R255" s="320"/>
    </row>
    <row r="256" spans="1:18" ht="15.75" customHeight="1" x14ac:dyDescent="0.25">
      <c r="A256" s="320"/>
      <c r="B256" s="320"/>
      <c r="C256" s="320"/>
      <c r="D256" s="320"/>
      <c r="E256" s="320"/>
      <c r="F256" s="321"/>
      <c r="G256" s="320"/>
      <c r="H256" s="323"/>
      <c r="I256" s="320"/>
      <c r="J256" s="320"/>
      <c r="K256" s="320"/>
      <c r="L256" s="320"/>
      <c r="M256" s="320"/>
      <c r="N256" s="320"/>
      <c r="O256" s="320"/>
      <c r="P256" s="320"/>
      <c r="Q256" s="320"/>
      <c r="R256" s="320"/>
    </row>
    <row r="257" spans="1:18" ht="15.75" customHeight="1" x14ac:dyDescent="0.25">
      <c r="A257" s="320"/>
      <c r="B257" s="320"/>
      <c r="C257" s="320"/>
      <c r="D257" s="320"/>
      <c r="E257" s="320"/>
      <c r="F257" s="321"/>
      <c r="G257" s="320"/>
      <c r="H257" s="323"/>
      <c r="I257" s="320"/>
      <c r="J257" s="320"/>
      <c r="K257" s="320"/>
      <c r="L257" s="320"/>
      <c r="M257" s="320"/>
      <c r="N257" s="320"/>
      <c r="O257" s="320"/>
      <c r="P257" s="320"/>
      <c r="Q257" s="320"/>
      <c r="R257" s="320"/>
    </row>
    <row r="258" spans="1:18" ht="15.75" customHeight="1" x14ac:dyDescent="0.25">
      <c r="A258" s="320"/>
      <c r="B258" s="320"/>
      <c r="C258" s="320"/>
      <c r="D258" s="320"/>
      <c r="E258" s="320"/>
      <c r="F258" s="321"/>
      <c r="G258" s="320"/>
      <c r="H258" s="323"/>
      <c r="I258" s="320"/>
      <c r="J258" s="320"/>
      <c r="K258" s="320"/>
      <c r="L258" s="320"/>
      <c r="M258" s="320"/>
      <c r="N258" s="320"/>
      <c r="O258" s="320"/>
      <c r="P258" s="320"/>
      <c r="Q258" s="320"/>
      <c r="R258" s="320"/>
    </row>
    <row r="259" spans="1:18" ht="15.75" customHeight="1" x14ac:dyDescent="0.25">
      <c r="A259" s="320"/>
      <c r="B259" s="320"/>
      <c r="C259" s="320"/>
      <c r="D259" s="320"/>
      <c r="E259" s="320"/>
      <c r="F259" s="321"/>
      <c r="G259" s="320"/>
      <c r="H259" s="323"/>
      <c r="I259" s="320"/>
      <c r="J259" s="320"/>
      <c r="K259" s="320"/>
      <c r="L259" s="320"/>
      <c r="M259" s="320"/>
      <c r="N259" s="320"/>
      <c r="O259" s="320"/>
      <c r="P259" s="320"/>
      <c r="Q259" s="320"/>
      <c r="R259" s="320"/>
    </row>
    <row r="260" spans="1:18" ht="15.75" customHeight="1" x14ac:dyDescent="0.25">
      <c r="A260" s="320"/>
      <c r="B260" s="320"/>
      <c r="C260" s="320"/>
      <c r="D260" s="320"/>
      <c r="E260" s="320"/>
      <c r="F260" s="321"/>
      <c r="G260" s="320"/>
      <c r="H260" s="323"/>
      <c r="I260" s="320"/>
      <c r="J260" s="320"/>
      <c r="K260" s="320"/>
      <c r="L260" s="320"/>
      <c r="M260" s="320"/>
      <c r="N260" s="320"/>
      <c r="O260" s="320"/>
      <c r="P260" s="320"/>
      <c r="Q260" s="320"/>
      <c r="R260" s="320"/>
    </row>
    <row r="261" spans="1:18" ht="15.75" customHeight="1" x14ac:dyDescent="0.25">
      <c r="A261" s="320"/>
      <c r="B261" s="320"/>
      <c r="C261" s="320"/>
      <c r="D261" s="320"/>
      <c r="E261" s="320"/>
      <c r="F261" s="321"/>
      <c r="G261" s="320"/>
      <c r="H261" s="323"/>
      <c r="I261" s="320"/>
      <c r="J261" s="320"/>
      <c r="K261" s="320"/>
      <c r="L261" s="320"/>
      <c r="M261" s="320"/>
      <c r="N261" s="320"/>
      <c r="O261" s="320"/>
      <c r="P261" s="320"/>
      <c r="Q261" s="320"/>
      <c r="R261" s="320"/>
    </row>
    <row r="262" spans="1:18" ht="15.75" customHeight="1" x14ac:dyDescent="0.25">
      <c r="A262" s="320"/>
      <c r="B262" s="320"/>
      <c r="C262" s="320"/>
      <c r="D262" s="320"/>
      <c r="E262" s="320"/>
      <c r="F262" s="321"/>
      <c r="G262" s="320"/>
      <c r="H262" s="323"/>
      <c r="I262" s="320"/>
      <c r="J262" s="320"/>
      <c r="K262" s="320"/>
      <c r="L262" s="320"/>
      <c r="M262" s="320"/>
      <c r="N262" s="320"/>
      <c r="O262" s="320"/>
      <c r="P262" s="320"/>
      <c r="Q262" s="320"/>
      <c r="R262" s="320"/>
    </row>
    <row r="263" spans="1:18" ht="15.75" customHeight="1" x14ac:dyDescent="0.25">
      <c r="A263" s="320"/>
      <c r="B263" s="320"/>
      <c r="C263" s="320"/>
      <c r="D263" s="320"/>
      <c r="E263" s="320"/>
      <c r="F263" s="321"/>
      <c r="G263" s="320"/>
      <c r="H263" s="323"/>
      <c r="I263" s="320"/>
      <c r="J263" s="320"/>
      <c r="K263" s="320"/>
      <c r="L263" s="320"/>
      <c r="M263" s="320"/>
      <c r="N263" s="320"/>
      <c r="O263" s="320"/>
      <c r="P263" s="320"/>
      <c r="Q263" s="320"/>
      <c r="R263" s="320"/>
    </row>
    <row r="264" spans="1:18" ht="15.75" customHeight="1" x14ac:dyDescent="0.25">
      <c r="A264" s="320"/>
      <c r="B264" s="320"/>
      <c r="C264" s="320"/>
      <c r="D264" s="320"/>
      <c r="E264" s="320"/>
      <c r="F264" s="321"/>
      <c r="G264" s="320"/>
      <c r="H264" s="323"/>
      <c r="I264" s="320"/>
      <c r="J264" s="320"/>
      <c r="K264" s="320"/>
      <c r="L264" s="320"/>
      <c r="M264" s="320"/>
      <c r="N264" s="320"/>
      <c r="O264" s="320"/>
      <c r="P264" s="320"/>
      <c r="Q264" s="320"/>
      <c r="R264" s="320"/>
    </row>
    <row r="265" spans="1:18" ht="15.75" customHeight="1" x14ac:dyDescent="0.25">
      <c r="A265" s="320"/>
      <c r="B265" s="320"/>
      <c r="C265" s="320"/>
      <c r="D265" s="320"/>
      <c r="E265" s="320"/>
      <c r="F265" s="321"/>
      <c r="G265" s="320"/>
      <c r="H265" s="323"/>
      <c r="I265" s="320"/>
      <c r="J265" s="320"/>
      <c r="K265" s="320"/>
      <c r="L265" s="320"/>
      <c r="M265" s="320"/>
      <c r="N265" s="320"/>
      <c r="O265" s="320"/>
      <c r="P265" s="320"/>
      <c r="Q265" s="320"/>
      <c r="R265" s="320"/>
    </row>
    <row r="266" spans="1:18" ht="15.75" customHeight="1" x14ac:dyDescent="0.25">
      <c r="A266" s="320"/>
      <c r="B266" s="320"/>
      <c r="C266" s="320"/>
      <c r="D266" s="320"/>
      <c r="E266" s="320"/>
      <c r="F266" s="321"/>
      <c r="G266" s="320"/>
      <c r="H266" s="323"/>
      <c r="I266" s="320"/>
      <c r="J266" s="320"/>
      <c r="K266" s="320"/>
      <c r="L266" s="320"/>
      <c r="M266" s="320"/>
      <c r="N266" s="320"/>
      <c r="O266" s="320"/>
      <c r="P266" s="320"/>
      <c r="Q266" s="320"/>
      <c r="R266" s="320"/>
    </row>
    <row r="267" spans="1:18" ht="15.75" customHeight="1" x14ac:dyDescent="0.25">
      <c r="A267" s="320"/>
      <c r="B267" s="320"/>
      <c r="C267" s="320"/>
      <c r="D267" s="320"/>
      <c r="E267" s="320"/>
      <c r="F267" s="321"/>
      <c r="G267" s="320"/>
      <c r="H267" s="323"/>
      <c r="I267" s="320"/>
      <c r="J267" s="320"/>
      <c r="K267" s="320"/>
      <c r="L267" s="320"/>
      <c r="M267" s="320"/>
      <c r="N267" s="320"/>
      <c r="O267" s="320"/>
      <c r="P267" s="320"/>
      <c r="Q267" s="320"/>
      <c r="R267" s="320"/>
    </row>
    <row r="268" spans="1:18" ht="15.75" customHeight="1" x14ac:dyDescent="0.25">
      <c r="A268" s="320"/>
      <c r="B268" s="320"/>
      <c r="C268" s="320"/>
      <c r="D268" s="320"/>
      <c r="E268" s="320"/>
      <c r="F268" s="321"/>
      <c r="G268" s="320"/>
      <c r="H268" s="323"/>
      <c r="I268" s="320"/>
      <c r="J268" s="320"/>
      <c r="K268" s="320"/>
      <c r="L268" s="320"/>
      <c r="M268" s="320"/>
      <c r="N268" s="320"/>
      <c r="O268" s="320"/>
      <c r="P268" s="320"/>
      <c r="Q268" s="320"/>
      <c r="R268" s="320"/>
    </row>
    <row r="269" spans="1:18" ht="15.75" customHeight="1" x14ac:dyDescent="0.25">
      <c r="A269" s="320"/>
      <c r="B269" s="320"/>
      <c r="C269" s="320"/>
      <c r="D269" s="320"/>
      <c r="E269" s="320"/>
      <c r="F269" s="321"/>
      <c r="G269" s="320"/>
      <c r="H269" s="323"/>
      <c r="I269" s="320"/>
      <c r="J269" s="320"/>
      <c r="K269" s="320"/>
      <c r="L269" s="320"/>
      <c r="M269" s="320"/>
      <c r="N269" s="320"/>
      <c r="O269" s="320"/>
      <c r="P269" s="320"/>
      <c r="Q269" s="320"/>
      <c r="R269" s="320"/>
    </row>
    <row r="270" spans="1:18" ht="15.75" customHeight="1" x14ac:dyDescent="0.25">
      <c r="A270" s="320"/>
      <c r="B270" s="320"/>
      <c r="C270" s="320"/>
      <c r="D270" s="320"/>
      <c r="E270" s="320"/>
      <c r="F270" s="321"/>
      <c r="G270" s="320"/>
      <c r="H270" s="323"/>
      <c r="I270" s="320"/>
      <c r="J270" s="320"/>
      <c r="K270" s="320"/>
      <c r="L270" s="320"/>
      <c r="M270" s="320"/>
      <c r="N270" s="320"/>
      <c r="O270" s="320"/>
      <c r="P270" s="320"/>
      <c r="Q270" s="320"/>
      <c r="R270" s="320"/>
    </row>
    <row r="271" spans="1:18" ht="15.75" customHeight="1" x14ac:dyDescent="0.25">
      <c r="A271" s="320"/>
      <c r="B271" s="320"/>
      <c r="C271" s="320"/>
      <c r="D271" s="320"/>
      <c r="E271" s="320"/>
      <c r="F271" s="321"/>
      <c r="G271" s="320"/>
      <c r="H271" s="323"/>
      <c r="I271" s="320"/>
      <c r="J271" s="320"/>
      <c r="K271" s="320"/>
      <c r="L271" s="320"/>
      <c r="M271" s="320"/>
      <c r="N271" s="320"/>
      <c r="O271" s="320"/>
      <c r="P271" s="320"/>
      <c r="Q271" s="320"/>
      <c r="R271" s="320"/>
    </row>
    <row r="272" spans="1:18" ht="15.75" customHeight="1" x14ac:dyDescent="0.25">
      <c r="A272" s="320"/>
      <c r="B272" s="320"/>
      <c r="C272" s="320"/>
      <c r="D272" s="320"/>
      <c r="E272" s="320"/>
      <c r="F272" s="321"/>
      <c r="G272" s="320"/>
      <c r="H272" s="323"/>
      <c r="I272" s="320"/>
      <c r="J272" s="320"/>
      <c r="K272" s="320"/>
      <c r="L272" s="320"/>
      <c r="M272" s="320"/>
      <c r="N272" s="320"/>
      <c r="O272" s="320"/>
      <c r="P272" s="320"/>
      <c r="Q272" s="320"/>
      <c r="R272" s="320"/>
    </row>
    <row r="273" spans="1:18" ht="15.75" customHeight="1" x14ac:dyDescent="0.25">
      <c r="A273" s="320"/>
      <c r="B273" s="320"/>
      <c r="C273" s="320"/>
      <c r="D273" s="320"/>
      <c r="E273" s="320"/>
      <c r="F273" s="321"/>
      <c r="G273" s="320"/>
      <c r="H273" s="323"/>
      <c r="I273" s="320"/>
      <c r="J273" s="320"/>
      <c r="K273" s="320"/>
      <c r="L273" s="320"/>
      <c r="M273" s="320"/>
      <c r="N273" s="320"/>
      <c r="O273" s="320"/>
      <c r="P273" s="320"/>
      <c r="Q273" s="320"/>
      <c r="R273" s="320"/>
    </row>
    <row r="274" spans="1:18" ht="15.75" customHeight="1" x14ac:dyDescent="0.25">
      <c r="A274" s="320"/>
      <c r="B274" s="320"/>
      <c r="C274" s="320"/>
      <c r="D274" s="320"/>
      <c r="E274" s="320"/>
      <c r="F274" s="321"/>
      <c r="G274" s="320"/>
      <c r="H274" s="323"/>
      <c r="I274" s="320"/>
      <c r="J274" s="320"/>
      <c r="K274" s="320"/>
      <c r="L274" s="320"/>
      <c r="M274" s="320"/>
      <c r="N274" s="320"/>
      <c r="O274" s="320"/>
      <c r="P274" s="320"/>
      <c r="Q274" s="320"/>
      <c r="R274" s="320"/>
    </row>
    <row r="275" spans="1:18" ht="15.75" customHeight="1" x14ac:dyDescent="0.25">
      <c r="A275" s="320"/>
      <c r="B275" s="320"/>
      <c r="C275" s="320"/>
      <c r="D275" s="320"/>
      <c r="E275" s="320"/>
      <c r="F275" s="321"/>
      <c r="G275" s="320"/>
      <c r="H275" s="323"/>
      <c r="I275" s="320"/>
      <c r="J275" s="320"/>
      <c r="K275" s="320"/>
      <c r="L275" s="320"/>
      <c r="M275" s="320"/>
      <c r="N275" s="320"/>
      <c r="O275" s="320"/>
      <c r="P275" s="320"/>
      <c r="Q275" s="320"/>
      <c r="R275" s="320"/>
    </row>
    <row r="276" spans="1:18" ht="15.75" customHeight="1" x14ac:dyDescent="0.25">
      <c r="A276" s="320"/>
      <c r="B276" s="320"/>
      <c r="C276" s="320"/>
      <c r="D276" s="320"/>
      <c r="E276" s="320"/>
      <c r="F276" s="321"/>
      <c r="G276" s="320"/>
      <c r="H276" s="323"/>
      <c r="I276" s="320"/>
      <c r="J276" s="320"/>
      <c r="K276" s="320"/>
      <c r="L276" s="320"/>
      <c r="M276" s="320"/>
      <c r="N276" s="320"/>
      <c r="O276" s="320"/>
      <c r="P276" s="320"/>
      <c r="Q276" s="320"/>
      <c r="R276" s="320"/>
    </row>
    <row r="277" spans="1:18" ht="15.75" customHeight="1" x14ac:dyDescent="0.25">
      <c r="A277" s="320"/>
      <c r="B277" s="320"/>
      <c r="C277" s="320"/>
      <c r="D277" s="320"/>
      <c r="E277" s="320"/>
      <c r="F277" s="321"/>
      <c r="G277" s="320"/>
      <c r="H277" s="323"/>
      <c r="I277" s="320"/>
      <c r="J277" s="320"/>
      <c r="K277" s="320"/>
      <c r="L277" s="320"/>
      <c r="M277" s="320"/>
      <c r="N277" s="320"/>
      <c r="O277" s="320"/>
      <c r="P277" s="320"/>
      <c r="Q277" s="320"/>
      <c r="R277" s="320"/>
    </row>
    <row r="278" spans="1:18" ht="15.75" customHeight="1" x14ac:dyDescent="0.25">
      <c r="A278" s="320"/>
      <c r="B278" s="320"/>
      <c r="C278" s="320"/>
      <c r="D278" s="320"/>
      <c r="E278" s="320"/>
      <c r="F278" s="321"/>
      <c r="G278" s="320"/>
      <c r="H278" s="323"/>
      <c r="I278" s="320"/>
      <c r="J278" s="320"/>
      <c r="K278" s="320"/>
      <c r="L278" s="320"/>
      <c r="M278" s="320"/>
      <c r="N278" s="320"/>
      <c r="O278" s="320"/>
      <c r="P278" s="320"/>
      <c r="Q278" s="320"/>
      <c r="R278" s="320"/>
    </row>
    <row r="279" spans="1:18" ht="15.75" customHeight="1" x14ac:dyDescent="0.25">
      <c r="A279" s="320"/>
      <c r="B279" s="320"/>
      <c r="C279" s="320"/>
      <c r="D279" s="320"/>
      <c r="E279" s="320"/>
      <c r="F279" s="321"/>
      <c r="G279" s="320"/>
      <c r="H279" s="323"/>
      <c r="I279" s="320"/>
      <c r="J279" s="320"/>
      <c r="K279" s="320"/>
      <c r="L279" s="320"/>
      <c r="M279" s="320"/>
      <c r="N279" s="320"/>
      <c r="O279" s="320"/>
      <c r="P279" s="320"/>
      <c r="Q279" s="320"/>
      <c r="R279" s="320"/>
    </row>
    <row r="280" spans="1:18" ht="15.75" customHeight="1" x14ac:dyDescent="0.25">
      <c r="A280" s="320"/>
      <c r="B280" s="320"/>
      <c r="C280" s="320"/>
      <c r="D280" s="320"/>
      <c r="E280" s="320"/>
      <c r="F280" s="321"/>
      <c r="G280" s="320"/>
      <c r="H280" s="323"/>
      <c r="I280" s="320"/>
      <c r="J280" s="320"/>
      <c r="K280" s="320"/>
      <c r="L280" s="320"/>
      <c r="M280" s="320"/>
      <c r="N280" s="320"/>
      <c r="O280" s="320"/>
      <c r="P280" s="320"/>
      <c r="Q280" s="320"/>
      <c r="R280" s="320"/>
    </row>
    <row r="281" spans="1:18" ht="15.75" customHeight="1" x14ac:dyDescent="0.25">
      <c r="A281" s="320"/>
      <c r="B281" s="320"/>
      <c r="C281" s="320"/>
      <c r="D281" s="320"/>
      <c r="E281" s="320"/>
      <c r="F281" s="321"/>
      <c r="G281" s="320"/>
      <c r="H281" s="323"/>
      <c r="I281" s="320"/>
      <c r="J281" s="320"/>
      <c r="K281" s="320"/>
      <c r="L281" s="320"/>
      <c r="M281" s="320"/>
      <c r="N281" s="320"/>
      <c r="O281" s="320"/>
      <c r="P281" s="320"/>
      <c r="Q281" s="320"/>
      <c r="R281" s="320"/>
    </row>
    <row r="282" spans="1:18" ht="15.75" customHeight="1" x14ac:dyDescent="0.25">
      <c r="A282" s="320"/>
      <c r="B282" s="320"/>
      <c r="C282" s="320"/>
      <c r="D282" s="320"/>
      <c r="E282" s="320"/>
      <c r="F282" s="321"/>
      <c r="G282" s="320"/>
      <c r="H282" s="323"/>
      <c r="I282" s="320"/>
      <c r="J282" s="320"/>
      <c r="K282" s="320"/>
      <c r="L282" s="320"/>
      <c r="M282" s="320"/>
      <c r="N282" s="320"/>
      <c r="O282" s="320"/>
      <c r="P282" s="320"/>
      <c r="Q282" s="320"/>
      <c r="R282" s="320"/>
    </row>
    <row r="283" spans="1:18" ht="15.75" customHeight="1" x14ac:dyDescent="0.25">
      <c r="A283" s="320"/>
      <c r="B283" s="320"/>
      <c r="C283" s="320"/>
      <c r="D283" s="320"/>
      <c r="E283" s="320"/>
      <c r="F283" s="321"/>
      <c r="G283" s="320"/>
      <c r="H283" s="323"/>
      <c r="I283" s="320"/>
      <c r="J283" s="320"/>
      <c r="K283" s="320"/>
      <c r="L283" s="320"/>
      <c r="M283" s="320"/>
      <c r="N283" s="320"/>
      <c r="O283" s="320"/>
      <c r="P283" s="320"/>
      <c r="Q283" s="320"/>
      <c r="R283" s="320"/>
    </row>
    <row r="284" spans="1:18" ht="15.75" customHeight="1" x14ac:dyDescent="0.25">
      <c r="A284" s="320"/>
      <c r="B284" s="320"/>
      <c r="C284" s="320"/>
      <c r="D284" s="320"/>
      <c r="E284" s="320"/>
      <c r="F284" s="321"/>
      <c r="G284" s="320"/>
      <c r="H284" s="323"/>
      <c r="I284" s="320"/>
      <c r="J284" s="320"/>
      <c r="K284" s="320"/>
      <c r="L284" s="320"/>
      <c r="M284" s="320"/>
      <c r="N284" s="320"/>
      <c r="O284" s="320"/>
      <c r="P284" s="320"/>
      <c r="Q284" s="320"/>
      <c r="R284" s="320"/>
    </row>
    <row r="285" spans="1:18" ht="15.75" customHeight="1" x14ac:dyDescent="0.25">
      <c r="A285" s="320"/>
      <c r="B285" s="320"/>
      <c r="C285" s="320"/>
      <c r="D285" s="320"/>
      <c r="E285" s="320"/>
      <c r="F285" s="321"/>
      <c r="G285" s="320"/>
      <c r="H285" s="323"/>
      <c r="I285" s="320"/>
      <c r="J285" s="320"/>
      <c r="K285" s="320"/>
      <c r="L285" s="320"/>
      <c r="M285" s="320"/>
      <c r="N285" s="320"/>
      <c r="O285" s="320"/>
      <c r="P285" s="320"/>
      <c r="Q285" s="320"/>
      <c r="R285" s="320"/>
    </row>
    <row r="286" spans="1:18" ht="15.75" customHeight="1" x14ac:dyDescent="0.25">
      <c r="A286" s="320"/>
      <c r="B286" s="320"/>
      <c r="C286" s="320"/>
      <c r="D286" s="320"/>
      <c r="E286" s="320"/>
      <c r="F286" s="321"/>
      <c r="G286" s="320"/>
      <c r="H286" s="323"/>
      <c r="I286" s="320"/>
      <c r="J286" s="320"/>
      <c r="K286" s="320"/>
      <c r="L286" s="320"/>
      <c r="M286" s="320"/>
      <c r="N286" s="320"/>
      <c r="O286" s="320"/>
      <c r="P286" s="320"/>
      <c r="Q286" s="320"/>
      <c r="R286" s="320"/>
    </row>
    <row r="287" spans="1:18" ht="15.75" customHeight="1" x14ac:dyDescent="0.25">
      <c r="A287" s="320"/>
      <c r="B287" s="320"/>
      <c r="C287" s="320"/>
      <c r="D287" s="320"/>
      <c r="E287" s="320"/>
      <c r="F287" s="321"/>
      <c r="G287" s="320"/>
      <c r="H287" s="323"/>
      <c r="I287" s="320"/>
      <c r="J287" s="320"/>
      <c r="K287" s="320"/>
      <c r="L287" s="320"/>
      <c r="M287" s="320"/>
      <c r="N287" s="320"/>
      <c r="O287" s="320"/>
      <c r="P287" s="320"/>
      <c r="Q287" s="320"/>
      <c r="R287" s="320"/>
    </row>
    <row r="288" spans="1:18" ht="15.75" customHeight="1" x14ac:dyDescent="0.25">
      <c r="A288" s="320"/>
      <c r="B288" s="320"/>
      <c r="C288" s="320"/>
      <c r="D288" s="320"/>
      <c r="E288" s="320"/>
      <c r="F288" s="321"/>
      <c r="G288" s="320"/>
      <c r="H288" s="323"/>
      <c r="I288" s="320"/>
      <c r="J288" s="320"/>
      <c r="K288" s="320"/>
      <c r="L288" s="320"/>
      <c r="M288" s="320"/>
      <c r="N288" s="320"/>
      <c r="O288" s="320"/>
      <c r="P288" s="320"/>
      <c r="Q288" s="320"/>
      <c r="R288" s="320"/>
    </row>
    <row r="289" spans="1:18" ht="15.75" customHeight="1" x14ac:dyDescent="0.25">
      <c r="A289" s="320"/>
      <c r="B289" s="320"/>
      <c r="C289" s="320"/>
      <c r="D289" s="320"/>
      <c r="E289" s="320"/>
      <c r="F289" s="321"/>
      <c r="G289" s="320"/>
      <c r="H289" s="323"/>
      <c r="I289" s="320"/>
      <c r="J289" s="320"/>
      <c r="K289" s="320"/>
      <c r="L289" s="320"/>
      <c r="M289" s="320"/>
      <c r="N289" s="320"/>
      <c r="O289" s="320"/>
      <c r="P289" s="320"/>
      <c r="Q289" s="320"/>
      <c r="R289" s="320"/>
    </row>
    <row r="290" spans="1:18" ht="15.75" customHeight="1" x14ac:dyDescent="0.25">
      <c r="A290" s="320"/>
      <c r="B290" s="320"/>
      <c r="C290" s="320"/>
      <c r="D290" s="320"/>
      <c r="E290" s="320"/>
      <c r="F290" s="321"/>
      <c r="G290" s="320"/>
      <c r="H290" s="323"/>
      <c r="I290" s="320"/>
      <c r="J290" s="320"/>
      <c r="K290" s="320"/>
      <c r="L290" s="320"/>
      <c r="M290" s="320"/>
      <c r="N290" s="320"/>
      <c r="O290" s="320"/>
      <c r="P290" s="320"/>
      <c r="Q290" s="320"/>
      <c r="R290" s="320"/>
    </row>
    <row r="291" spans="1:18" ht="15.75" customHeight="1" x14ac:dyDescent="0.25">
      <c r="A291" s="320"/>
      <c r="B291" s="320"/>
      <c r="C291" s="320"/>
      <c r="D291" s="320"/>
      <c r="E291" s="320"/>
      <c r="F291" s="321"/>
      <c r="G291" s="320"/>
      <c r="H291" s="323"/>
      <c r="I291" s="320"/>
      <c r="J291" s="320"/>
      <c r="K291" s="320"/>
      <c r="L291" s="320"/>
      <c r="M291" s="320"/>
      <c r="N291" s="320"/>
      <c r="O291" s="320"/>
      <c r="P291" s="320"/>
      <c r="Q291" s="320"/>
      <c r="R291" s="320"/>
    </row>
    <row r="292" spans="1:18" ht="15.75" customHeight="1" x14ac:dyDescent="0.25">
      <c r="A292" s="320"/>
      <c r="B292" s="320"/>
      <c r="C292" s="320"/>
      <c r="D292" s="320"/>
      <c r="E292" s="320"/>
      <c r="F292" s="321"/>
      <c r="G292" s="320"/>
      <c r="H292" s="323"/>
      <c r="I292" s="320"/>
      <c r="J292" s="320"/>
      <c r="K292" s="320"/>
      <c r="L292" s="320"/>
      <c r="M292" s="320"/>
      <c r="N292" s="320"/>
      <c r="O292" s="320"/>
      <c r="P292" s="320"/>
      <c r="Q292" s="320"/>
      <c r="R292" s="320"/>
    </row>
    <row r="293" spans="1:18" ht="15.75" customHeight="1" x14ac:dyDescent="0.25">
      <c r="A293" s="320"/>
      <c r="B293" s="320"/>
      <c r="C293" s="320"/>
      <c r="D293" s="320"/>
      <c r="E293" s="320"/>
      <c r="F293" s="321"/>
      <c r="G293" s="320"/>
      <c r="H293" s="323"/>
      <c r="I293" s="320"/>
      <c r="J293" s="320"/>
      <c r="K293" s="320"/>
      <c r="L293" s="320"/>
      <c r="M293" s="320"/>
      <c r="N293" s="320"/>
      <c r="O293" s="320"/>
      <c r="P293" s="320"/>
      <c r="Q293" s="320"/>
      <c r="R293" s="320"/>
    </row>
    <row r="294" spans="1:18" ht="15.75" customHeight="1" x14ac:dyDescent="0.25">
      <c r="A294" s="320"/>
      <c r="B294" s="320"/>
      <c r="C294" s="320"/>
      <c r="D294" s="320"/>
      <c r="E294" s="320"/>
      <c r="F294" s="321"/>
      <c r="G294" s="320"/>
      <c r="H294" s="323"/>
      <c r="I294" s="320"/>
      <c r="J294" s="320"/>
      <c r="K294" s="320"/>
      <c r="L294" s="320"/>
      <c r="M294" s="320"/>
      <c r="N294" s="320"/>
      <c r="O294" s="320"/>
      <c r="P294" s="320"/>
      <c r="Q294" s="320"/>
      <c r="R294" s="320"/>
    </row>
    <row r="295" spans="1:18" ht="15.75" customHeight="1" x14ac:dyDescent="0.25">
      <c r="A295" s="320"/>
      <c r="B295" s="320"/>
      <c r="C295" s="320"/>
      <c r="D295" s="320"/>
      <c r="E295" s="320"/>
      <c r="F295" s="321"/>
      <c r="G295" s="320"/>
      <c r="H295" s="323"/>
      <c r="I295" s="320"/>
      <c r="J295" s="320"/>
      <c r="K295" s="320"/>
      <c r="L295" s="320"/>
      <c r="M295" s="320"/>
      <c r="N295" s="320"/>
      <c r="O295" s="320"/>
      <c r="P295" s="320"/>
      <c r="Q295" s="320"/>
      <c r="R295" s="320"/>
    </row>
    <row r="296" spans="1:18" ht="15.75" customHeight="1" x14ac:dyDescent="0.25">
      <c r="A296" s="320"/>
      <c r="B296" s="320"/>
      <c r="C296" s="320"/>
      <c r="D296" s="320"/>
      <c r="E296" s="320"/>
      <c r="F296" s="321"/>
      <c r="G296" s="320"/>
      <c r="H296" s="323"/>
      <c r="I296" s="320"/>
      <c r="J296" s="320"/>
      <c r="K296" s="320"/>
      <c r="L296" s="320"/>
      <c r="M296" s="320"/>
      <c r="N296" s="320"/>
      <c r="O296" s="320"/>
      <c r="P296" s="320"/>
      <c r="Q296" s="320"/>
      <c r="R296" s="320"/>
    </row>
    <row r="297" spans="1:18" ht="15.75" customHeight="1" x14ac:dyDescent="0.25">
      <c r="A297" s="320"/>
      <c r="B297" s="320"/>
      <c r="C297" s="320"/>
      <c r="D297" s="320"/>
      <c r="E297" s="320"/>
      <c r="F297" s="321"/>
      <c r="G297" s="320"/>
      <c r="H297" s="323"/>
      <c r="I297" s="320"/>
      <c r="J297" s="320"/>
      <c r="K297" s="320"/>
      <c r="L297" s="320"/>
      <c r="M297" s="320"/>
      <c r="N297" s="320"/>
      <c r="O297" s="320"/>
      <c r="P297" s="320"/>
      <c r="Q297" s="320"/>
      <c r="R297" s="320"/>
    </row>
    <row r="298" spans="1:18" ht="15.75" customHeight="1" x14ac:dyDescent="0.25">
      <c r="A298" s="320"/>
      <c r="B298" s="320"/>
      <c r="C298" s="320"/>
      <c r="D298" s="320"/>
      <c r="E298" s="320"/>
      <c r="F298" s="321"/>
      <c r="G298" s="320"/>
      <c r="H298" s="323"/>
      <c r="I298" s="320"/>
      <c r="J298" s="320"/>
      <c r="K298" s="320"/>
      <c r="L298" s="320"/>
      <c r="M298" s="320"/>
      <c r="N298" s="320"/>
      <c r="O298" s="320"/>
      <c r="P298" s="320"/>
      <c r="Q298" s="320"/>
      <c r="R298" s="320"/>
    </row>
    <row r="299" spans="1:18" ht="15.75" customHeight="1" x14ac:dyDescent="0.25">
      <c r="A299" s="320"/>
      <c r="B299" s="320"/>
      <c r="C299" s="320"/>
      <c r="D299" s="320"/>
      <c r="E299" s="320"/>
      <c r="F299" s="321"/>
      <c r="G299" s="320"/>
      <c r="H299" s="323"/>
      <c r="I299" s="320"/>
      <c r="J299" s="320"/>
      <c r="K299" s="320"/>
      <c r="L299" s="320"/>
      <c r="M299" s="320"/>
      <c r="N299" s="320"/>
      <c r="O299" s="320"/>
      <c r="P299" s="320"/>
      <c r="Q299" s="320"/>
      <c r="R299" s="320"/>
    </row>
    <row r="300" spans="1:18" ht="15.75" customHeight="1" x14ac:dyDescent="0.25">
      <c r="A300" s="320"/>
      <c r="B300" s="320"/>
      <c r="C300" s="320"/>
      <c r="D300" s="320"/>
      <c r="E300" s="320"/>
      <c r="F300" s="321"/>
      <c r="G300" s="320"/>
      <c r="H300" s="323"/>
      <c r="I300" s="320"/>
      <c r="J300" s="320"/>
      <c r="K300" s="320"/>
      <c r="L300" s="320"/>
      <c r="M300" s="320"/>
      <c r="N300" s="320"/>
      <c r="O300" s="320"/>
      <c r="P300" s="320"/>
      <c r="Q300" s="320"/>
      <c r="R300" s="320"/>
    </row>
    <row r="301" spans="1:18" ht="15.75" customHeight="1" x14ac:dyDescent="0.25">
      <c r="A301" s="320"/>
      <c r="B301" s="320"/>
      <c r="C301" s="320"/>
      <c r="D301" s="320"/>
      <c r="E301" s="320"/>
      <c r="F301" s="321"/>
      <c r="G301" s="320"/>
      <c r="H301" s="323"/>
      <c r="I301" s="320"/>
      <c r="J301" s="320"/>
      <c r="K301" s="320"/>
      <c r="L301" s="320"/>
      <c r="M301" s="320"/>
      <c r="N301" s="320"/>
      <c r="O301" s="320"/>
      <c r="P301" s="320"/>
      <c r="Q301" s="320"/>
      <c r="R301" s="320"/>
    </row>
    <row r="302" spans="1:18" ht="15.75" customHeight="1" x14ac:dyDescent="0.25">
      <c r="A302" s="320"/>
      <c r="B302" s="320"/>
      <c r="C302" s="320"/>
      <c r="D302" s="320"/>
      <c r="E302" s="320"/>
      <c r="F302" s="321"/>
      <c r="G302" s="320"/>
      <c r="H302" s="323"/>
      <c r="I302" s="320"/>
      <c r="J302" s="320"/>
      <c r="K302" s="320"/>
      <c r="L302" s="320"/>
      <c r="M302" s="320"/>
      <c r="N302" s="320"/>
      <c r="O302" s="320"/>
      <c r="P302" s="320"/>
      <c r="Q302" s="320"/>
      <c r="R302" s="320"/>
    </row>
    <row r="303" spans="1:18" ht="15.75" customHeight="1" x14ac:dyDescent="0.25">
      <c r="A303" s="320"/>
      <c r="B303" s="320"/>
      <c r="C303" s="320"/>
      <c r="D303" s="320"/>
      <c r="E303" s="320"/>
      <c r="F303" s="321"/>
      <c r="G303" s="320"/>
      <c r="H303" s="323"/>
      <c r="I303" s="320"/>
      <c r="J303" s="320"/>
      <c r="K303" s="320"/>
      <c r="L303" s="320"/>
      <c r="M303" s="320"/>
      <c r="N303" s="320"/>
      <c r="O303" s="320"/>
      <c r="P303" s="320"/>
      <c r="Q303" s="320"/>
      <c r="R303" s="320"/>
    </row>
    <row r="304" spans="1:18" ht="15.75" customHeight="1" x14ac:dyDescent="0.25">
      <c r="A304" s="320"/>
      <c r="B304" s="320"/>
      <c r="C304" s="320"/>
      <c r="D304" s="320"/>
      <c r="E304" s="320"/>
      <c r="F304" s="321"/>
      <c r="G304" s="320"/>
      <c r="H304" s="323"/>
      <c r="I304" s="320"/>
      <c r="J304" s="320"/>
      <c r="K304" s="320"/>
      <c r="L304" s="320"/>
      <c r="M304" s="320"/>
      <c r="N304" s="320"/>
      <c r="O304" s="320"/>
      <c r="P304" s="320"/>
      <c r="Q304" s="320"/>
      <c r="R304" s="320"/>
    </row>
    <row r="305" spans="1:18" ht="15.75" customHeight="1" x14ac:dyDescent="0.25">
      <c r="A305" s="320"/>
      <c r="B305" s="320"/>
      <c r="C305" s="320"/>
      <c r="D305" s="320"/>
      <c r="E305" s="320"/>
      <c r="F305" s="321"/>
      <c r="G305" s="320"/>
      <c r="H305" s="323"/>
      <c r="I305" s="320"/>
      <c r="J305" s="320"/>
      <c r="K305" s="320"/>
      <c r="L305" s="320"/>
      <c r="M305" s="320"/>
      <c r="N305" s="320"/>
      <c r="O305" s="320"/>
      <c r="P305" s="320"/>
      <c r="Q305" s="320"/>
      <c r="R305" s="320"/>
    </row>
    <row r="306" spans="1:18" ht="15.75" customHeight="1" x14ac:dyDescent="0.25">
      <c r="A306" s="320"/>
      <c r="B306" s="320"/>
      <c r="C306" s="320"/>
      <c r="D306" s="320"/>
      <c r="E306" s="320"/>
      <c r="F306" s="321"/>
      <c r="G306" s="320"/>
      <c r="H306" s="323"/>
      <c r="I306" s="320"/>
      <c r="J306" s="320"/>
      <c r="K306" s="320"/>
      <c r="L306" s="320"/>
      <c r="M306" s="320"/>
      <c r="N306" s="320"/>
      <c r="O306" s="320"/>
      <c r="P306" s="320"/>
      <c r="Q306" s="320"/>
      <c r="R306" s="320"/>
    </row>
    <row r="307" spans="1:18" ht="15.75" customHeight="1" x14ac:dyDescent="0.25">
      <c r="A307" s="320"/>
      <c r="B307" s="320"/>
      <c r="C307" s="320"/>
      <c r="D307" s="320"/>
      <c r="E307" s="320"/>
      <c r="F307" s="321"/>
      <c r="G307" s="320"/>
      <c r="H307" s="323"/>
      <c r="I307" s="320"/>
      <c r="J307" s="320"/>
      <c r="K307" s="320"/>
      <c r="L307" s="320"/>
      <c r="M307" s="320"/>
      <c r="N307" s="320"/>
      <c r="O307" s="320"/>
      <c r="P307" s="320"/>
      <c r="Q307" s="320"/>
      <c r="R307" s="320"/>
    </row>
    <row r="308" spans="1:18" ht="15.75" customHeight="1" x14ac:dyDescent="0.25">
      <c r="A308" s="320"/>
      <c r="B308" s="320"/>
      <c r="C308" s="320"/>
      <c r="D308" s="320"/>
      <c r="E308" s="320"/>
      <c r="F308" s="321"/>
      <c r="G308" s="320"/>
      <c r="H308" s="323"/>
      <c r="I308" s="320"/>
      <c r="J308" s="320"/>
      <c r="K308" s="320"/>
      <c r="L308" s="320"/>
      <c r="M308" s="320"/>
      <c r="N308" s="320"/>
      <c r="O308" s="320"/>
      <c r="P308" s="320"/>
      <c r="Q308" s="320"/>
      <c r="R308" s="320"/>
    </row>
    <row r="309" spans="1:18" ht="15.75" customHeight="1" x14ac:dyDescent="0.25">
      <c r="A309" s="320"/>
      <c r="B309" s="320"/>
      <c r="C309" s="320"/>
      <c r="D309" s="320"/>
      <c r="E309" s="320"/>
      <c r="F309" s="321"/>
      <c r="G309" s="320"/>
      <c r="H309" s="323"/>
      <c r="I309" s="320"/>
      <c r="J309" s="320"/>
      <c r="K309" s="320"/>
      <c r="L309" s="320"/>
      <c r="M309" s="320"/>
      <c r="N309" s="320"/>
      <c r="O309" s="320"/>
      <c r="P309" s="320"/>
      <c r="Q309" s="320"/>
      <c r="R309" s="320"/>
    </row>
    <row r="310" spans="1:18" ht="15.75" customHeight="1" x14ac:dyDescent="0.25">
      <c r="A310" s="320"/>
      <c r="B310" s="320"/>
      <c r="C310" s="320"/>
      <c r="D310" s="320"/>
      <c r="E310" s="320"/>
      <c r="F310" s="321"/>
      <c r="G310" s="320"/>
      <c r="H310" s="323"/>
      <c r="I310" s="320"/>
      <c r="J310" s="320"/>
      <c r="K310" s="320"/>
      <c r="L310" s="320"/>
      <c r="M310" s="320"/>
      <c r="N310" s="320"/>
      <c r="O310" s="320"/>
      <c r="P310" s="320"/>
      <c r="Q310" s="320"/>
      <c r="R310" s="320"/>
    </row>
    <row r="311" spans="1:18" ht="15.75" customHeight="1" x14ac:dyDescent="0.25">
      <c r="A311" s="320"/>
      <c r="B311" s="320"/>
      <c r="C311" s="320"/>
      <c r="D311" s="320"/>
      <c r="E311" s="320"/>
      <c r="F311" s="321"/>
      <c r="G311" s="320"/>
      <c r="H311" s="323"/>
      <c r="I311" s="320"/>
      <c r="J311" s="320"/>
      <c r="K311" s="320"/>
      <c r="L311" s="320"/>
      <c r="M311" s="320"/>
      <c r="N311" s="320"/>
      <c r="O311" s="320"/>
      <c r="P311" s="320"/>
      <c r="Q311" s="320"/>
      <c r="R311" s="320"/>
    </row>
    <row r="312" spans="1:18" ht="15.75" customHeight="1" x14ac:dyDescent="0.25">
      <c r="A312" s="320"/>
      <c r="B312" s="320"/>
      <c r="C312" s="320"/>
      <c r="D312" s="320"/>
      <c r="E312" s="320"/>
      <c r="F312" s="321"/>
      <c r="G312" s="320"/>
      <c r="H312" s="323"/>
      <c r="I312" s="320"/>
      <c r="J312" s="320"/>
      <c r="K312" s="320"/>
      <c r="L312" s="320"/>
      <c r="M312" s="320"/>
      <c r="N312" s="320"/>
      <c r="O312" s="320"/>
      <c r="P312" s="320"/>
      <c r="Q312" s="320"/>
      <c r="R312" s="320"/>
    </row>
    <row r="313" spans="1:18" ht="15.75" customHeight="1" x14ac:dyDescent="0.25">
      <c r="A313" s="320"/>
      <c r="B313" s="320"/>
      <c r="C313" s="320"/>
      <c r="D313" s="320"/>
      <c r="E313" s="320"/>
      <c r="F313" s="321"/>
      <c r="G313" s="320"/>
      <c r="H313" s="323"/>
      <c r="I313" s="320"/>
      <c r="J313" s="320"/>
      <c r="K313" s="320"/>
      <c r="L313" s="320"/>
      <c r="M313" s="320"/>
      <c r="N313" s="320"/>
      <c r="O313" s="320"/>
      <c r="P313" s="320"/>
      <c r="Q313" s="320"/>
      <c r="R313" s="320"/>
    </row>
    <row r="314" spans="1:18" ht="15.75" customHeight="1" x14ac:dyDescent="0.25">
      <c r="A314" s="320"/>
      <c r="B314" s="320"/>
      <c r="C314" s="320"/>
      <c r="D314" s="320"/>
      <c r="E314" s="320"/>
      <c r="F314" s="321"/>
      <c r="G314" s="320"/>
      <c r="H314" s="323"/>
      <c r="I314" s="320"/>
      <c r="J314" s="320"/>
      <c r="K314" s="320"/>
      <c r="L314" s="320"/>
      <c r="M314" s="320"/>
      <c r="N314" s="320"/>
      <c r="O314" s="320"/>
      <c r="P314" s="320"/>
      <c r="Q314" s="320"/>
      <c r="R314" s="320"/>
    </row>
    <row r="315" spans="1:18" ht="15.75" customHeight="1" x14ac:dyDescent="0.25">
      <c r="A315" s="320"/>
      <c r="B315" s="320"/>
      <c r="C315" s="320"/>
      <c r="D315" s="320"/>
      <c r="E315" s="320"/>
      <c r="F315" s="321"/>
      <c r="G315" s="320"/>
      <c r="H315" s="323"/>
      <c r="I315" s="320"/>
      <c r="J315" s="320"/>
      <c r="K315" s="320"/>
      <c r="L315" s="320"/>
      <c r="M315" s="320"/>
      <c r="N315" s="320"/>
      <c r="O315" s="320"/>
      <c r="P315" s="320"/>
      <c r="Q315" s="320"/>
      <c r="R315" s="320"/>
    </row>
    <row r="316" spans="1:18" ht="15.75" customHeight="1" x14ac:dyDescent="0.25">
      <c r="A316" s="320"/>
      <c r="B316" s="320"/>
      <c r="C316" s="320"/>
      <c r="D316" s="320"/>
      <c r="E316" s="320"/>
      <c r="F316" s="321"/>
      <c r="G316" s="320"/>
      <c r="H316" s="323"/>
      <c r="I316" s="320"/>
      <c r="J316" s="320"/>
      <c r="K316" s="320"/>
      <c r="L316" s="320"/>
      <c r="M316" s="320"/>
      <c r="N316" s="320"/>
      <c r="O316" s="320"/>
      <c r="P316" s="320"/>
      <c r="Q316" s="320"/>
      <c r="R316" s="320"/>
    </row>
    <row r="317" spans="1:18" ht="15.75" customHeight="1" x14ac:dyDescent="0.25">
      <c r="A317" s="320"/>
      <c r="B317" s="320"/>
      <c r="C317" s="320"/>
      <c r="D317" s="320"/>
      <c r="E317" s="320"/>
      <c r="F317" s="321"/>
      <c r="G317" s="320"/>
      <c r="H317" s="323"/>
      <c r="I317" s="320"/>
      <c r="J317" s="320"/>
      <c r="K317" s="320"/>
      <c r="L317" s="320"/>
      <c r="M317" s="320"/>
      <c r="N317" s="320"/>
      <c r="O317" s="320"/>
      <c r="P317" s="320"/>
      <c r="Q317" s="320"/>
      <c r="R317" s="320"/>
    </row>
    <row r="318" spans="1:18" ht="15.75" customHeight="1" x14ac:dyDescent="0.25">
      <c r="A318" s="320"/>
      <c r="B318" s="320"/>
      <c r="C318" s="320"/>
      <c r="D318" s="320"/>
      <c r="E318" s="320"/>
      <c r="F318" s="321"/>
      <c r="G318" s="320"/>
      <c r="H318" s="323"/>
      <c r="I318" s="320"/>
      <c r="J318" s="320"/>
      <c r="K318" s="320"/>
      <c r="L318" s="320"/>
      <c r="M318" s="320"/>
      <c r="N318" s="320"/>
      <c r="O318" s="320"/>
      <c r="P318" s="320"/>
      <c r="Q318" s="320"/>
      <c r="R318" s="320"/>
    </row>
    <row r="319" spans="1:18" ht="15.75" customHeight="1" x14ac:dyDescent="0.25">
      <c r="A319" s="320"/>
      <c r="B319" s="320"/>
      <c r="C319" s="320"/>
      <c r="D319" s="320"/>
      <c r="E319" s="320"/>
      <c r="F319" s="321"/>
      <c r="G319" s="320"/>
      <c r="H319" s="323"/>
      <c r="I319" s="320"/>
      <c r="J319" s="320"/>
      <c r="K319" s="320"/>
      <c r="L319" s="320"/>
      <c r="M319" s="320"/>
      <c r="N319" s="320"/>
      <c r="O319" s="320"/>
      <c r="P319" s="320"/>
      <c r="Q319" s="320"/>
      <c r="R319" s="320"/>
    </row>
    <row r="320" spans="1:18" ht="15.75" customHeight="1" x14ac:dyDescent="0.25">
      <c r="A320" s="320"/>
      <c r="B320" s="320"/>
      <c r="C320" s="320"/>
      <c r="D320" s="320"/>
      <c r="E320" s="320"/>
      <c r="F320" s="321"/>
      <c r="G320" s="320"/>
      <c r="H320" s="323"/>
      <c r="I320" s="320"/>
      <c r="J320" s="320"/>
      <c r="K320" s="320"/>
      <c r="L320" s="320"/>
      <c r="M320" s="320"/>
      <c r="N320" s="320"/>
      <c r="O320" s="320"/>
      <c r="P320" s="320"/>
      <c r="Q320" s="320"/>
      <c r="R320" s="320"/>
    </row>
    <row r="321" spans="1:18" ht="15.75" customHeight="1" x14ac:dyDescent="0.25">
      <c r="A321" s="320"/>
      <c r="B321" s="320"/>
      <c r="C321" s="320"/>
      <c r="D321" s="320"/>
      <c r="E321" s="320"/>
      <c r="F321" s="321"/>
      <c r="G321" s="320"/>
      <c r="H321" s="323"/>
      <c r="I321" s="320"/>
      <c r="J321" s="320"/>
      <c r="K321" s="320"/>
      <c r="L321" s="320"/>
      <c r="M321" s="320"/>
      <c r="N321" s="320"/>
      <c r="O321" s="320"/>
      <c r="P321" s="320"/>
      <c r="Q321" s="320"/>
      <c r="R321" s="320"/>
    </row>
    <row r="322" spans="1:18" ht="15.75" customHeight="1" x14ac:dyDescent="0.25">
      <c r="A322" s="320"/>
      <c r="B322" s="320"/>
      <c r="C322" s="320"/>
      <c r="D322" s="320"/>
      <c r="E322" s="320"/>
      <c r="F322" s="321"/>
      <c r="G322" s="320"/>
      <c r="H322" s="323"/>
      <c r="I322" s="320"/>
      <c r="J322" s="320"/>
      <c r="K322" s="320"/>
      <c r="L322" s="320"/>
      <c r="M322" s="320"/>
      <c r="N322" s="320"/>
      <c r="O322" s="320"/>
      <c r="P322" s="320"/>
      <c r="Q322" s="320"/>
      <c r="R322" s="320"/>
    </row>
    <row r="323" spans="1:18" ht="15.75" customHeight="1" x14ac:dyDescent="0.25">
      <c r="A323" s="320"/>
      <c r="B323" s="320"/>
      <c r="C323" s="320"/>
      <c r="D323" s="320"/>
      <c r="E323" s="320"/>
      <c r="F323" s="321"/>
      <c r="G323" s="320"/>
      <c r="H323" s="323"/>
      <c r="I323" s="320"/>
      <c r="J323" s="320"/>
      <c r="K323" s="320"/>
      <c r="L323" s="320"/>
      <c r="M323" s="320"/>
      <c r="N323" s="320"/>
      <c r="O323" s="320"/>
      <c r="P323" s="320"/>
      <c r="Q323" s="320"/>
      <c r="R323" s="320"/>
    </row>
    <row r="324" spans="1:18" ht="15.75" customHeight="1" x14ac:dyDescent="0.25">
      <c r="A324" s="320"/>
      <c r="B324" s="320"/>
      <c r="C324" s="320"/>
      <c r="D324" s="320"/>
      <c r="E324" s="320"/>
      <c r="F324" s="321"/>
      <c r="G324" s="320"/>
      <c r="H324" s="323"/>
      <c r="I324" s="320"/>
      <c r="J324" s="320"/>
      <c r="K324" s="320"/>
      <c r="L324" s="320"/>
      <c r="M324" s="320"/>
      <c r="N324" s="320"/>
      <c r="O324" s="320"/>
      <c r="P324" s="320"/>
      <c r="Q324" s="320"/>
      <c r="R324" s="320"/>
    </row>
    <row r="325" spans="1:18" ht="15.75" customHeight="1" x14ac:dyDescent="0.25">
      <c r="A325" s="320"/>
      <c r="B325" s="320"/>
      <c r="C325" s="320"/>
      <c r="D325" s="320"/>
      <c r="E325" s="320"/>
      <c r="F325" s="321"/>
      <c r="G325" s="320"/>
      <c r="H325" s="323"/>
      <c r="I325" s="320"/>
      <c r="J325" s="320"/>
      <c r="K325" s="320"/>
      <c r="L325" s="320"/>
      <c r="M325" s="320"/>
      <c r="N325" s="320"/>
      <c r="O325" s="320"/>
      <c r="P325" s="320"/>
      <c r="Q325" s="320"/>
      <c r="R325" s="320"/>
    </row>
    <row r="326" spans="1:18" ht="15.75" customHeight="1" x14ac:dyDescent="0.25">
      <c r="A326" s="320"/>
      <c r="B326" s="320"/>
      <c r="C326" s="320"/>
      <c r="D326" s="320"/>
      <c r="E326" s="320"/>
      <c r="F326" s="321"/>
      <c r="G326" s="320"/>
      <c r="H326" s="323"/>
      <c r="I326" s="320"/>
      <c r="J326" s="320"/>
      <c r="K326" s="320"/>
      <c r="L326" s="320"/>
      <c r="M326" s="320"/>
      <c r="N326" s="320"/>
      <c r="O326" s="320"/>
      <c r="P326" s="320"/>
      <c r="Q326" s="320"/>
      <c r="R326" s="320"/>
    </row>
    <row r="327" spans="1:18" ht="15.75" customHeight="1" x14ac:dyDescent="0.25">
      <c r="A327" s="320"/>
      <c r="B327" s="320"/>
      <c r="C327" s="320"/>
      <c r="D327" s="320"/>
      <c r="E327" s="320"/>
      <c r="F327" s="321"/>
      <c r="G327" s="320"/>
      <c r="H327" s="323"/>
      <c r="I327" s="320"/>
      <c r="J327" s="320"/>
      <c r="K327" s="320"/>
      <c r="L327" s="320"/>
      <c r="M327" s="320"/>
      <c r="N327" s="320"/>
      <c r="O327" s="320"/>
      <c r="P327" s="320"/>
      <c r="Q327" s="320"/>
      <c r="R327" s="320"/>
    </row>
    <row r="328" spans="1:18" ht="15.75" customHeight="1" x14ac:dyDescent="0.25">
      <c r="A328" s="320"/>
      <c r="B328" s="320"/>
      <c r="C328" s="320"/>
      <c r="D328" s="320"/>
      <c r="E328" s="320"/>
      <c r="F328" s="321"/>
      <c r="G328" s="320"/>
      <c r="H328" s="323"/>
      <c r="I328" s="320"/>
      <c r="J328" s="320"/>
      <c r="K328" s="320"/>
      <c r="L328" s="320"/>
      <c r="M328" s="320"/>
      <c r="N328" s="320"/>
      <c r="O328" s="320"/>
      <c r="P328" s="320"/>
      <c r="Q328" s="320"/>
      <c r="R328" s="320"/>
    </row>
    <row r="329" spans="1:18" ht="15.75" customHeight="1" x14ac:dyDescent="0.25">
      <c r="A329" s="320"/>
      <c r="B329" s="320"/>
      <c r="C329" s="320"/>
      <c r="D329" s="320"/>
      <c r="E329" s="320"/>
      <c r="F329" s="321"/>
      <c r="G329" s="320"/>
      <c r="H329" s="323"/>
      <c r="I329" s="320"/>
      <c r="J329" s="320"/>
      <c r="K329" s="320"/>
      <c r="L329" s="320"/>
      <c r="M329" s="320"/>
      <c r="N329" s="320"/>
      <c r="O329" s="320"/>
      <c r="P329" s="320"/>
      <c r="Q329" s="320"/>
      <c r="R329" s="320"/>
    </row>
    <row r="330" spans="1:18" ht="15.75" customHeight="1" x14ac:dyDescent="0.25">
      <c r="A330" s="320"/>
      <c r="B330" s="320"/>
      <c r="C330" s="320"/>
      <c r="D330" s="320"/>
      <c r="E330" s="320"/>
      <c r="F330" s="321"/>
      <c r="G330" s="320"/>
      <c r="H330" s="323"/>
      <c r="I330" s="320"/>
      <c r="J330" s="320"/>
      <c r="K330" s="320"/>
      <c r="L330" s="320"/>
      <c r="M330" s="320"/>
      <c r="N330" s="320"/>
      <c r="O330" s="320"/>
      <c r="P330" s="320"/>
      <c r="Q330" s="320"/>
      <c r="R330" s="320"/>
    </row>
    <row r="331" spans="1:18" ht="15.75" customHeight="1" x14ac:dyDescent="0.25">
      <c r="A331" s="320"/>
      <c r="B331" s="320"/>
      <c r="C331" s="320"/>
      <c r="D331" s="320"/>
      <c r="E331" s="320"/>
      <c r="F331" s="321"/>
      <c r="G331" s="320"/>
      <c r="H331" s="323"/>
      <c r="I331" s="320"/>
      <c r="J331" s="320"/>
      <c r="K331" s="320"/>
      <c r="L331" s="320"/>
      <c r="M331" s="320"/>
      <c r="N331" s="320"/>
      <c r="O331" s="320"/>
      <c r="P331" s="320"/>
      <c r="Q331" s="320"/>
      <c r="R331" s="320"/>
    </row>
    <row r="332" spans="1:18" ht="15.75" customHeight="1" x14ac:dyDescent="0.25">
      <c r="A332" s="320"/>
      <c r="B332" s="320"/>
      <c r="C332" s="320"/>
      <c r="D332" s="320"/>
      <c r="E332" s="320"/>
      <c r="F332" s="321"/>
      <c r="G332" s="320"/>
      <c r="H332" s="323"/>
      <c r="I332" s="320"/>
      <c r="J332" s="320"/>
      <c r="K332" s="320"/>
      <c r="L332" s="320"/>
      <c r="M332" s="320"/>
      <c r="N332" s="320"/>
      <c r="O332" s="320"/>
      <c r="P332" s="320"/>
      <c r="Q332" s="320"/>
      <c r="R332" s="320"/>
    </row>
    <row r="333" spans="1:18" ht="15.75" customHeight="1" x14ac:dyDescent="0.25">
      <c r="A333" s="320"/>
      <c r="B333" s="320"/>
      <c r="C333" s="320"/>
      <c r="D333" s="320"/>
      <c r="E333" s="320"/>
      <c r="F333" s="321"/>
      <c r="G333" s="320"/>
      <c r="H333" s="323"/>
      <c r="I333" s="320"/>
      <c r="J333" s="320"/>
      <c r="K333" s="320"/>
      <c r="L333" s="320"/>
      <c r="M333" s="320"/>
      <c r="N333" s="320"/>
      <c r="O333" s="320"/>
      <c r="P333" s="320"/>
      <c r="Q333" s="320"/>
      <c r="R333" s="320"/>
    </row>
    <row r="334" spans="1:18" ht="15.75" customHeight="1" x14ac:dyDescent="0.25">
      <c r="A334" s="320"/>
      <c r="B334" s="320"/>
      <c r="C334" s="320"/>
      <c r="D334" s="320"/>
      <c r="E334" s="320"/>
      <c r="F334" s="321"/>
      <c r="G334" s="320"/>
      <c r="H334" s="323"/>
      <c r="I334" s="320"/>
      <c r="J334" s="320"/>
      <c r="K334" s="320"/>
      <c r="L334" s="320"/>
      <c r="M334" s="320"/>
      <c r="N334" s="320"/>
      <c r="O334" s="320"/>
      <c r="P334" s="320"/>
      <c r="Q334" s="320"/>
      <c r="R334" s="320"/>
    </row>
    <row r="335" spans="1:18" ht="15.75" customHeight="1" x14ac:dyDescent="0.25">
      <c r="A335" s="320"/>
      <c r="B335" s="320"/>
      <c r="C335" s="320"/>
      <c r="D335" s="320"/>
      <c r="E335" s="320"/>
      <c r="F335" s="321"/>
      <c r="G335" s="320"/>
      <c r="H335" s="323"/>
      <c r="I335" s="320"/>
      <c r="J335" s="320"/>
      <c r="K335" s="320"/>
      <c r="L335" s="320"/>
      <c r="M335" s="320"/>
      <c r="N335" s="320"/>
      <c r="O335" s="320"/>
      <c r="P335" s="320"/>
      <c r="Q335" s="320"/>
      <c r="R335" s="320"/>
    </row>
    <row r="336" spans="1:18" ht="15.75" customHeight="1" x14ac:dyDescent="0.25">
      <c r="A336" s="320"/>
      <c r="B336" s="320"/>
      <c r="C336" s="320"/>
      <c r="D336" s="320"/>
      <c r="E336" s="320"/>
      <c r="F336" s="321"/>
      <c r="G336" s="320"/>
      <c r="H336" s="323"/>
      <c r="I336" s="320"/>
      <c r="J336" s="320"/>
      <c r="K336" s="320"/>
      <c r="L336" s="320"/>
      <c r="M336" s="320"/>
      <c r="N336" s="320"/>
      <c r="O336" s="320"/>
      <c r="P336" s="320"/>
      <c r="Q336" s="320"/>
      <c r="R336" s="320"/>
    </row>
    <row r="337" spans="1:18" ht="15.75" customHeight="1" x14ac:dyDescent="0.25">
      <c r="A337" s="320"/>
      <c r="B337" s="320"/>
      <c r="C337" s="320"/>
      <c r="D337" s="320"/>
      <c r="E337" s="320"/>
      <c r="F337" s="321"/>
      <c r="G337" s="320"/>
      <c r="H337" s="323"/>
      <c r="I337" s="320"/>
      <c r="J337" s="320"/>
      <c r="K337" s="320"/>
      <c r="L337" s="320"/>
      <c r="M337" s="320"/>
      <c r="N337" s="320"/>
      <c r="O337" s="320"/>
      <c r="P337" s="320"/>
      <c r="Q337" s="320"/>
      <c r="R337" s="320"/>
    </row>
    <row r="338" spans="1:18" ht="15.75" customHeight="1" x14ac:dyDescent="0.25">
      <c r="A338" s="320"/>
      <c r="B338" s="320"/>
      <c r="C338" s="320"/>
      <c r="D338" s="320"/>
      <c r="E338" s="320"/>
      <c r="F338" s="321"/>
      <c r="G338" s="320"/>
      <c r="H338" s="323"/>
      <c r="I338" s="320"/>
      <c r="J338" s="320"/>
      <c r="K338" s="320"/>
      <c r="L338" s="320"/>
      <c r="M338" s="320"/>
      <c r="N338" s="320"/>
      <c r="O338" s="320"/>
      <c r="P338" s="320"/>
      <c r="Q338" s="320"/>
      <c r="R338" s="320"/>
    </row>
    <row r="339" spans="1:18" ht="15.75" customHeight="1" x14ac:dyDescent="0.25">
      <c r="A339" s="320"/>
      <c r="B339" s="320"/>
      <c r="C339" s="320"/>
      <c r="D339" s="320"/>
      <c r="E339" s="320"/>
      <c r="F339" s="321"/>
      <c r="G339" s="320"/>
      <c r="H339" s="323"/>
      <c r="I339" s="320"/>
      <c r="J339" s="320"/>
      <c r="K339" s="320"/>
      <c r="L339" s="320"/>
      <c r="M339" s="320"/>
      <c r="N339" s="320"/>
      <c r="O339" s="320"/>
      <c r="P339" s="320"/>
      <c r="Q339" s="320"/>
      <c r="R339" s="320"/>
    </row>
    <row r="340" spans="1:18" ht="15.75" customHeight="1" x14ac:dyDescent="0.25">
      <c r="A340" s="320"/>
      <c r="B340" s="320"/>
      <c r="C340" s="320"/>
      <c r="D340" s="320"/>
      <c r="E340" s="320"/>
      <c r="F340" s="321"/>
      <c r="G340" s="320"/>
      <c r="H340" s="323"/>
      <c r="I340" s="320"/>
      <c r="J340" s="320"/>
      <c r="K340" s="320"/>
      <c r="L340" s="320"/>
      <c r="M340" s="320"/>
      <c r="N340" s="320"/>
      <c r="O340" s="320"/>
      <c r="P340" s="320"/>
      <c r="Q340" s="320"/>
      <c r="R340" s="320"/>
    </row>
    <row r="341" spans="1:18" ht="15.75" customHeight="1" x14ac:dyDescent="0.25">
      <c r="A341" s="320"/>
      <c r="B341" s="320"/>
      <c r="C341" s="320"/>
      <c r="D341" s="320"/>
      <c r="E341" s="320"/>
      <c r="F341" s="321"/>
      <c r="G341" s="320"/>
      <c r="H341" s="323"/>
      <c r="I341" s="320"/>
      <c r="J341" s="320"/>
      <c r="K341" s="320"/>
      <c r="L341" s="320"/>
      <c r="M341" s="320"/>
      <c r="N341" s="320"/>
      <c r="O341" s="320"/>
      <c r="P341" s="320"/>
      <c r="Q341" s="320"/>
      <c r="R341" s="320"/>
    </row>
    <row r="342" spans="1:18" ht="15.75" customHeight="1" x14ac:dyDescent="0.25">
      <c r="A342" s="320"/>
      <c r="B342" s="320"/>
      <c r="C342" s="320"/>
      <c r="D342" s="320"/>
      <c r="E342" s="320"/>
      <c r="F342" s="321"/>
      <c r="G342" s="320"/>
      <c r="H342" s="323"/>
      <c r="I342" s="320"/>
      <c r="J342" s="320"/>
      <c r="K342" s="320"/>
      <c r="L342" s="320"/>
      <c r="M342" s="320"/>
      <c r="N342" s="320"/>
      <c r="O342" s="320"/>
      <c r="P342" s="320"/>
      <c r="Q342" s="320"/>
      <c r="R342" s="320"/>
    </row>
    <row r="343" spans="1:18" ht="15.75" customHeight="1" x14ac:dyDescent="0.25">
      <c r="A343" s="320"/>
      <c r="B343" s="320"/>
      <c r="C343" s="320"/>
      <c r="D343" s="320"/>
      <c r="E343" s="320"/>
      <c r="F343" s="321"/>
      <c r="G343" s="320"/>
      <c r="H343" s="323"/>
      <c r="I343" s="320"/>
      <c r="J343" s="320"/>
      <c r="K343" s="320"/>
      <c r="L343" s="320"/>
      <c r="M343" s="320"/>
      <c r="N343" s="320"/>
      <c r="O343" s="320"/>
      <c r="P343" s="320"/>
      <c r="Q343" s="320"/>
      <c r="R343" s="320"/>
    </row>
    <row r="344" spans="1:18" ht="15.75" customHeight="1" x14ac:dyDescent="0.25">
      <c r="A344" s="320"/>
      <c r="B344" s="320"/>
      <c r="C344" s="320"/>
      <c r="D344" s="320"/>
      <c r="E344" s="320"/>
      <c r="F344" s="321"/>
      <c r="G344" s="320"/>
      <c r="H344" s="323"/>
      <c r="I344" s="320"/>
      <c r="J344" s="320"/>
      <c r="K344" s="320"/>
      <c r="L344" s="320"/>
      <c r="M344" s="320"/>
      <c r="N344" s="320"/>
      <c r="O344" s="320"/>
      <c r="P344" s="320"/>
      <c r="Q344" s="320"/>
      <c r="R344" s="320"/>
    </row>
    <row r="345" spans="1:18" ht="15.75" customHeight="1" x14ac:dyDescent="0.25">
      <c r="A345" s="320"/>
      <c r="B345" s="320"/>
      <c r="C345" s="320"/>
      <c r="D345" s="320"/>
      <c r="E345" s="320"/>
      <c r="F345" s="321"/>
      <c r="G345" s="320"/>
      <c r="H345" s="323"/>
      <c r="I345" s="320"/>
      <c r="J345" s="320"/>
      <c r="K345" s="320"/>
      <c r="L345" s="320"/>
      <c r="M345" s="320"/>
      <c r="N345" s="320"/>
      <c r="O345" s="320"/>
      <c r="P345" s="320"/>
      <c r="Q345" s="320"/>
      <c r="R345" s="320"/>
    </row>
    <row r="346" spans="1:18" ht="15.75" customHeight="1" x14ac:dyDescent="0.25">
      <c r="A346" s="320"/>
      <c r="B346" s="320"/>
      <c r="C346" s="320"/>
      <c r="D346" s="320"/>
      <c r="E346" s="320"/>
      <c r="F346" s="321"/>
      <c r="G346" s="320"/>
      <c r="H346" s="323"/>
      <c r="I346" s="320"/>
      <c r="J346" s="320"/>
      <c r="K346" s="320"/>
      <c r="L346" s="320"/>
      <c r="M346" s="320"/>
      <c r="N346" s="320"/>
      <c r="O346" s="320"/>
      <c r="P346" s="320"/>
      <c r="Q346" s="320"/>
      <c r="R346" s="320"/>
    </row>
    <row r="347" spans="1:18" ht="15.75" customHeight="1" x14ac:dyDescent="0.25">
      <c r="A347" s="320"/>
      <c r="B347" s="320"/>
      <c r="C347" s="320"/>
      <c r="D347" s="320"/>
      <c r="E347" s="320"/>
      <c r="F347" s="321"/>
      <c r="G347" s="320"/>
      <c r="H347" s="323"/>
      <c r="I347" s="320"/>
      <c r="J347" s="320"/>
      <c r="K347" s="320"/>
      <c r="L347" s="320"/>
      <c r="M347" s="320"/>
      <c r="N347" s="320"/>
      <c r="O347" s="320"/>
      <c r="P347" s="320"/>
      <c r="Q347" s="320"/>
      <c r="R347" s="320"/>
    </row>
    <row r="348" spans="1:18" ht="15.75" customHeight="1" x14ac:dyDescent="0.25">
      <c r="A348" s="320"/>
      <c r="B348" s="320"/>
      <c r="C348" s="320"/>
      <c r="D348" s="320"/>
      <c r="E348" s="320"/>
      <c r="F348" s="321"/>
      <c r="G348" s="320"/>
      <c r="H348" s="323"/>
      <c r="I348" s="320"/>
      <c r="J348" s="320"/>
      <c r="K348" s="320"/>
      <c r="L348" s="320"/>
      <c r="M348" s="320"/>
      <c r="N348" s="320"/>
      <c r="O348" s="320"/>
      <c r="P348" s="320"/>
      <c r="Q348" s="320"/>
      <c r="R348" s="320"/>
    </row>
    <row r="349" spans="1:18" ht="15.75" customHeight="1" x14ac:dyDescent="0.25">
      <c r="A349" s="320"/>
      <c r="B349" s="320"/>
      <c r="C349" s="320"/>
      <c r="D349" s="320"/>
      <c r="E349" s="320"/>
      <c r="F349" s="321"/>
      <c r="G349" s="320"/>
      <c r="H349" s="323"/>
      <c r="I349" s="320"/>
      <c r="J349" s="320"/>
      <c r="K349" s="320"/>
      <c r="L349" s="320"/>
      <c r="M349" s="320"/>
      <c r="N349" s="320"/>
      <c r="O349" s="320"/>
      <c r="P349" s="320"/>
      <c r="Q349" s="320"/>
      <c r="R349" s="320"/>
    </row>
    <row r="350" spans="1:18" ht="15.75" customHeight="1" x14ac:dyDescent="0.25">
      <c r="A350" s="320"/>
      <c r="B350" s="320"/>
      <c r="C350" s="320"/>
      <c r="D350" s="320"/>
      <c r="E350" s="320"/>
      <c r="F350" s="321"/>
      <c r="G350" s="320"/>
      <c r="H350" s="323"/>
      <c r="I350" s="320"/>
      <c r="J350" s="320"/>
      <c r="K350" s="320"/>
      <c r="L350" s="320"/>
      <c r="M350" s="320"/>
      <c r="N350" s="320"/>
      <c r="O350" s="320"/>
      <c r="P350" s="320"/>
      <c r="Q350" s="320"/>
      <c r="R350" s="320"/>
    </row>
    <row r="351" spans="1:18" ht="15.75" customHeight="1" x14ac:dyDescent="0.25">
      <c r="A351" s="320"/>
      <c r="B351" s="320"/>
      <c r="C351" s="320"/>
      <c r="D351" s="320"/>
      <c r="E351" s="320"/>
      <c r="F351" s="321"/>
      <c r="G351" s="320"/>
      <c r="H351" s="323"/>
      <c r="I351" s="320"/>
      <c r="J351" s="320"/>
      <c r="K351" s="320"/>
      <c r="L351" s="320"/>
      <c r="M351" s="320"/>
      <c r="N351" s="320"/>
      <c r="O351" s="320"/>
      <c r="P351" s="320"/>
      <c r="Q351" s="320"/>
      <c r="R351" s="320"/>
    </row>
    <row r="352" spans="1:18" ht="15.75" customHeight="1" x14ac:dyDescent="0.25">
      <c r="A352" s="320"/>
      <c r="B352" s="320"/>
      <c r="C352" s="320"/>
      <c r="D352" s="320"/>
      <c r="E352" s="320"/>
      <c r="F352" s="321"/>
      <c r="G352" s="320"/>
      <c r="H352" s="323"/>
      <c r="I352" s="320"/>
      <c r="J352" s="320"/>
      <c r="K352" s="320"/>
      <c r="L352" s="320"/>
      <c r="M352" s="320"/>
      <c r="N352" s="320"/>
      <c r="O352" s="320"/>
      <c r="P352" s="320"/>
      <c r="Q352" s="320"/>
      <c r="R352" s="320"/>
    </row>
    <row r="353" spans="1:18" ht="15.75" customHeight="1" x14ac:dyDescent="0.25">
      <c r="A353" s="320"/>
      <c r="B353" s="320"/>
      <c r="C353" s="320"/>
      <c r="D353" s="320"/>
      <c r="E353" s="320"/>
      <c r="F353" s="321"/>
      <c r="G353" s="320"/>
      <c r="H353" s="323"/>
      <c r="I353" s="320"/>
      <c r="J353" s="320"/>
      <c r="K353" s="320"/>
      <c r="L353" s="320"/>
      <c r="M353" s="320"/>
      <c r="N353" s="320"/>
      <c r="O353" s="320"/>
      <c r="P353" s="320"/>
      <c r="Q353" s="320"/>
      <c r="R353" s="320"/>
    </row>
    <row r="354" spans="1:18" ht="15.75" customHeight="1" x14ac:dyDescent="0.25">
      <c r="A354" s="320"/>
      <c r="B354" s="320"/>
      <c r="C354" s="320"/>
      <c r="D354" s="320"/>
      <c r="E354" s="320"/>
      <c r="F354" s="321"/>
      <c r="G354" s="320"/>
      <c r="H354" s="323"/>
      <c r="I354" s="320"/>
      <c r="J354" s="320"/>
      <c r="K354" s="320"/>
      <c r="L354" s="320"/>
      <c r="M354" s="320"/>
      <c r="N354" s="320"/>
      <c r="O354" s="320"/>
      <c r="P354" s="320"/>
      <c r="Q354" s="320"/>
      <c r="R354" s="320"/>
    </row>
    <row r="355" spans="1:18" ht="15.75" customHeight="1" x14ac:dyDescent="0.25">
      <c r="A355" s="320"/>
      <c r="B355" s="320"/>
      <c r="C355" s="320"/>
      <c r="D355" s="320"/>
      <c r="E355" s="320"/>
      <c r="F355" s="321"/>
      <c r="G355" s="320"/>
      <c r="H355" s="323"/>
      <c r="I355" s="320"/>
      <c r="J355" s="320"/>
      <c r="K355" s="320"/>
      <c r="L355" s="320"/>
      <c r="M355" s="320"/>
      <c r="N355" s="320"/>
      <c r="O355" s="320"/>
      <c r="P355" s="320"/>
      <c r="Q355" s="320"/>
      <c r="R355" s="320"/>
    </row>
    <row r="356" spans="1:18" ht="15.75" customHeight="1" x14ac:dyDescent="0.25">
      <c r="A356" s="320"/>
      <c r="B356" s="320"/>
      <c r="C356" s="320"/>
      <c r="D356" s="320"/>
      <c r="E356" s="320"/>
      <c r="F356" s="321"/>
      <c r="G356" s="320"/>
      <c r="H356" s="323"/>
      <c r="I356" s="320"/>
      <c r="J356" s="320"/>
      <c r="K356" s="320"/>
      <c r="L356" s="320"/>
      <c r="M356" s="320"/>
      <c r="N356" s="320"/>
      <c r="O356" s="320"/>
      <c r="P356" s="320"/>
      <c r="Q356" s="320"/>
      <c r="R356" s="320"/>
    </row>
    <row r="357" spans="1:18" ht="15.75" customHeight="1" x14ac:dyDescent="0.25">
      <c r="A357" s="320"/>
      <c r="B357" s="320"/>
      <c r="C357" s="320"/>
      <c r="D357" s="320"/>
      <c r="E357" s="320"/>
      <c r="F357" s="321"/>
      <c r="G357" s="320"/>
      <c r="H357" s="323"/>
      <c r="I357" s="320"/>
      <c r="J357" s="320"/>
      <c r="K357" s="320"/>
      <c r="L357" s="320"/>
      <c r="M357" s="320"/>
      <c r="N357" s="320"/>
      <c r="O357" s="320"/>
      <c r="P357" s="320"/>
      <c r="Q357" s="320"/>
      <c r="R357" s="320"/>
    </row>
    <row r="358" spans="1:18" ht="15.75" customHeight="1" x14ac:dyDescent="0.25">
      <c r="A358" s="320"/>
      <c r="B358" s="320"/>
      <c r="C358" s="320"/>
      <c r="D358" s="320"/>
      <c r="E358" s="320"/>
      <c r="F358" s="321"/>
      <c r="G358" s="320"/>
      <c r="H358" s="323"/>
      <c r="I358" s="320"/>
      <c r="J358" s="320"/>
      <c r="K358" s="320"/>
      <c r="L358" s="320"/>
      <c r="M358" s="320"/>
      <c r="N358" s="320"/>
      <c r="O358" s="320"/>
      <c r="P358" s="320"/>
      <c r="Q358" s="320"/>
      <c r="R358" s="320"/>
    </row>
    <row r="359" spans="1:18" ht="15.75" customHeight="1" x14ac:dyDescent="0.25">
      <c r="A359" s="320"/>
      <c r="B359" s="320"/>
      <c r="C359" s="320"/>
      <c r="D359" s="320"/>
      <c r="E359" s="320"/>
      <c r="F359" s="321"/>
      <c r="G359" s="320"/>
      <c r="H359" s="323"/>
      <c r="I359" s="320"/>
      <c r="J359" s="320"/>
      <c r="K359" s="320"/>
      <c r="L359" s="320"/>
      <c r="M359" s="320"/>
      <c r="N359" s="320"/>
      <c r="O359" s="320"/>
      <c r="P359" s="320"/>
      <c r="Q359" s="320"/>
      <c r="R359" s="320"/>
    </row>
    <row r="360" spans="1:18" ht="15.75" customHeight="1" x14ac:dyDescent="0.25">
      <c r="A360" s="320"/>
      <c r="B360" s="320"/>
      <c r="C360" s="320"/>
      <c r="D360" s="320"/>
      <c r="E360" s="320"/>
      <c r="F360" s="321"/>
      <c r="G360" s="320"/>
      <c r="H360" s="323"/>
      <c r="I360" s="320"/>
      <c r="J360" s="320"/>
      <c r="K360" s="320"/>
      <c r="L360" s="320"/>
      <c r="M360" s="320"/>
      <c r="N360" s="320"/>
      <c r="O360" s="320"/>
      <c r="P360" s="320"/>
      <c r="Q360" s="320"/>
      <c r="R360" s="320"/>
    </row>
    <row r="361" spans="1:18" ht="15.75" customHeight="1" x14ac:dyDescent="0.25">
      <c r="A361" s="320"/>
      <c r="B361" s="320"/>
      <c r="C361" s="320"/>
      <c r="D361" s="320"/>
      <c r="E361" s="320"/>
      <c r="F361" s="321"/>
      <c r="G361" s="320"/>
      <c r="H361" s="323"/>
      <c r="I361" s="320"/>
      <c r="J361" s="320"/>
      <c r="K361" s="320"/>
      <c r="L361" s="320"/>
      <c r="M361" s="320"/>
      <c r="N361" s="320"/>
      <c r="O361" s="320"/>
      <c r="P361" s="320"/>
      <c r="Q361" s="320"/>
      <c r="R361" s="320"/>
    </row>
    <row r="362" spans="1:18" ht="15.75" customHeight="1" x14ac:dyDescent="0.25">
      <c r="A362" s="320"/>
      <c r="B362" s="320"/>
      <c r="C362" s="320"/>
      <c r="D362" s="320"/>
      <c r="E362" s="320"/>
      <c r="F362" s="321"/>
      <c r="G362" s="320"/>
      <c r="H362" s="323"/>
      <c r="I362" s="320"/>
      <c r="J362" s="320"/>
      <c r="K362" s="320"/>
      <c r="L362" s="320"/>
      <c r="M362" s="320"/>
      <c r="N362" s="320"/>
      <c r="O362" s="320"/>
      <c r="P362" s="320"/>
      <c r="Q362" s="320"/>
      <c r="R362" s="320"/>
    </row>
    <row r="363" spans="1:18" ht="15.75" customHeight="1" x14ac:dyDescent="0.25">
      <c r="A363" s="320"/>
      <c r="B363" s="320"/>
      <c r="C363" s="320"/>
      <c r="D363" s="320"/>
      <c r="E363" s="320"/>
      <c r="F363" s="321"/>
      <c r="G363" s="320"/>
      <c r="H363" s="323"/>
      <c r="I363" s="320"/>
      <c r="J363" s="320"/>
      <c r="K363" s="320"/>
      <c r="L363" s="320"/>
      <c r="M363" s="320"/>
      <c r="N363" s="320"/>
      <c r="O363" s="320"/>
      <c r="P363" s="320"/>
      <c r="Q363" s="320"/>
      <c r="R363" s="320"/>
    </row>
    <row r="364" spans="1:18" ht="15.75" customHeight="1" x14ac:dyDescent="0.25">
      <c r="A364" s="320"/>
      <c r="B364" s="320"/>
      <c r="C364" s="320"/>
      <c r="D364" s="320"/>
      <c r="E364" s="320"/>
      <c r="F364" s="321"/>
      <c r="G364" s="320"/>
      <c r="H364" s="323"/>
      <c r="I364" s="320"/>
      <c r="J364" s="320"/>
      <c r="K364" s="320"/>
      <c r="L364" s="320"/>
      <c r="M364" s="320"/>
      <c r="N364" s="320"/>
      <c r="O364" s="320"/>
      <c r="P364" s="320"/>
      <c r="Q364" s="320"/>
      <c r="R364" s="320"/>
    </row>
    <row r="365" spans="1:18" ht="15.75" customHeight="1" x14ac:dyDescent="0.25">
      <c r="A365" s="320"/>
      <c r="B365" s="320"/>
      <c r="C365" s="320"/>
      <c r="D365" s="320"/>
      <c r="E365" s="320"/>
      <c r="F365" s="321"/>
      <c r="G365" s="320"/>
      <c r="H365" s="323"/>
      <c r="I365" s="320"/>
      <c r="J365" s="320"/>
      <c r="K365" s="320"/>
      <c r="L365" s="320"/>
      <c r="M365" s="320"/>
      <c r="N365" s="320"/>
      <c r="O365" s="320"/>
      <c r="P365" s="320"/>
      <c r="Q365" s="320"/>
      <c r="R365" s="320"/>
    </row>
    <row r="366" spans="1:18" ht="15.75" customHeight="1" x14ac:dyDescent="0.25">
      <c r="A366" s="320"/>
      <c r="B366" s="320"/>
      <c r="C366" s="320"/>
      <c r="D366" s="320"/>
      <c r="E366" s="320"/>
      <c r="F366" s="321"/>
      <c r="G366" s="320"/>
      <c r="H366" s="323"/>
      <c r="I366" s="320"/>
      <c r="J366" s="320"/>
      <c r="K366" s="320"/>
      <c r="L366" s="320"/>
      <c r="M366" s="320"/>
      <c r="N366" s="320"/>
      <c r="O366" s="320"/>
      <c r="P366" s="320"/>
      <c r="Q366" s="320"/>
      <c r="R366" s="320"/>
    </row>
    <row r="367" spans="1:18" ht="15.75" customHeight="1" x14ac:dyDescent="0.25">
      <c r="A367" s="320"/>
      <c r="B367" s="320"/>
      <c r="C367" s="320"/>
      <c r="D367" s="320"/>
      <c r="E367" s="320"/>
      <c r="F367" s="321"/>
      <c r="G367" s="320"/>
      <c r="H367" s="323"/>
      <c r="I367" s="320"/>
      <c r="J367" s="320"/>
      <c r="K367" s="320"/>
      <c r="L367" s="320"/>
      <c r="M367" s="320"/>
      <c r="N367" s="320"/>
      <c r="O367" s="320"/>
      <c r="P367" s="320"/>
      <c r="Q367" s="320"/>
      <c r="R367" s="320"/>
    </row>
    <row r="368" spans="1:18" ht="15.75" customHeight="1" x14ac:dyDescent="0.25">
      <c r="A368" s="320"/>
      <c r="B368" s="320"/>
      <c r="C368" s="320"/>
      <c r="D368" s="320"/>
      <c r="E368" s="320"/>
      <c r="F368" s="321"/>
      <c r="G368" s="320"/>
      <c r="H368" s="323"/>
      <c r="I368" s="320"/>
      <c r="J368" s="320"/>
      <c r="K368" s="320"/>
      <c r="L368" s="320"/>
      <c r="M368" s="320"/>
      <c r="N368" s="320"/>
      <c r="O368" s="320"/>
      <c r="P368" s="320"/>
      <c r="Q368" s="320"/>
      <c r="R368" s="320"/>
    </row>
    <row r="369" spans="1:18" ht="15.75" customHeight="1" x14ac:dyDescent="0.25">
      <c r="A369" s="320"/>
      <c r="B369" s="320"/>
      <c r="C369" s="320"/>
      <c r="D369" s="320"/>
      <c r="E369" s="320"/>
      <c r="F369" s="321"/>
      <c r="G369" s="320"/>
      <c r="H369" s="323"/>
      <c r="I369" s="320"/>
      <c r="J369" s="320"/>
      <c r="K369" s="320"/>
      <c r="L369" s="320"/>
      <c r="M369" s="320"/>
      <c r="N369" s="320"/>
      <c r="O369" s="320"/>
      <c r="P369" s="320"/>
      <c r="Q369" s="320"/>
      <c r="R369" s="320"/>
    </row>
    <row r="370" spans="1:18" ht="15.75" customHeight="1" x14ac:dyDescent="0.25">
      <c r="A370" s="320"/>
      <c r="B370" s="320"/>
      <c r="C370" s="320"/>
      <c r="D370" s="320"/>
      <c r="E370" s="320"/>
      <c r="F370" s="321"/>
      <c r="G370" s="320"/>
      <c r="H370" s="323"/>
      <c r="I370" s="320"/>
      <c r="J370" s="320"/>
      <c r="K370" s="320"/>
      <c r="L370" s="320"/>
      <c r="M370" s="320"/>
      <c r="N370" s="320"/>
      <c r="O370" s="320"/>
      <c r="P370" s="320"/>
      <c r="Q370" s="320"/>
      <c r="R370" s="320"/>
    </row>
    <row r="371" spans="1:18" ht="15.75" customHeight="1" x14ac:dyDescent="0.25">
      <c r="A371" s="320"/>
      <c r="B371" s="320"/>
      <c r="C371" s="320"/>
      <c r="D371" s="320"/>
      <c r="E371" s="320"/>
      <c r="F371" s="321"/>
      <c r="G371" s="320"/>
      <c r="H371" s="323"/>
      <c r="I371" s="320"/>
      <c r="J371" s="320"/>
      <c r="K371" s="320"/>
      <c r="L371" s="320"/>
      <c r="M371" s="320"/>
      <c r="N371" s="320"/>
      <c r="O371" s="320"/>
      <c r="P371" s="320"/>
      <c r="Q371" s="320"/>
      <c r="R371" s="320"/>
    </row>
    <row r="372" spans="1:18" ht="15.75" customHeight="1" x14ac:dyDescent="0.25">
      <c r="A372" s="320"/>
      <c r="B372" s="320"/>
      <c r="C372" s="320"/>
      <c r="D372" s="320"/>
      <c r="E372" s="320"/>
      <c r="F372" s="321"/>
      <c r="G372" s="320"/>
      <c r="H372" s="323"/>
      <c r="I372" s="320"/>
      <c r="J372" s="320"/>
      <c r="K372" s="320"/>
      <c r="L372" s="320"/>
      <c r="M372" s="320"/>
      <c r="N372" s="320"/>
      <c r="O372" s="320"/>
      <c r="P372" s="320"/>
      <c r="Q372" s="320"/>
      <c r="R372" s="320"/>
    </row>
    <row r="373" spans="1:18" ht="15.75" customHeight="1" x14ac:dyDescent="0.25">
      <c r="A373" s="320"/>
      <c r="B373" s="320"/>
      <c r="C373" s="320"/>
      <c r="D373" s="320"/>
      <c r="E373" s="320"/>
      <c r="F373" s="321"/>
      <c r="G373" s="320"/>
      <c r="H373" s="323"/>
      <c r="I373" s="320"/>
      <c r="J373" s="320"/>
      <c r="K373" s="320"/>
      <c r="L373" s="320"/>
      <c r="M373" s="320"/>
      <c r="N373" s="320"/>
      <c r="O373" s="320"/>
      <c r="P373" s="320"/>
      <c r="Q373" s="320"/>
      <c r="R373" s="320"/>
    </row>
    <row r="374" spans="1:18" ht="15.75" customHeight="1" x14ac:dyDescent="0.25">
      <c r="A374" s="320"/>
      <c r="B374" s="320"/>
      <c r="C374" s="320"/>
      <c r="D374" s="320"/>
      <c r="E374" s="320"/>
      <c r="F374" s="321"/>
      <c r="G374" s="320"/>
      <c r="H374" s="323"/>
      <c r="I374" s="320"/>
      <c r="J374" s="320"/>
      <c r="K374" s="320"/>
      <c r="L374" s="320"/>
      <c r="M374" s="320"/>
      <c r="N374" s="320"/>
      <c r="O374" s="320"/>
      <c r="P374" s="320"/>
      <c r="Q374" s="320"/>
      <c r="R374" s="320"/>
    </row>
    <row r="375" spans="1:18" ht="15.75" customHeight="1" x14ac:dyDescent="0.25">
      <c r="A375" s="320"/>
      <c r="B375" s="320"/>
      <c r="C375" s="320"/>
      <c r="D375" s="320"/>
      <c r="E375" s="320"/>
      <c r="F375" s="321"/>
      <c r="G375" s="320"/>
      <c r="H375" s="323"/>
      <c r="I375" s="320"/>
      <c r="J375" s="320"/>
      <c r="K375" s="320"/>
      <c r="L375" s="320"/>
      <c r="M375" s="320"/>
      <c r="N375" s="320"/>
      <c r="O375" s="320"/>
      <c r="P375" s="320"/>
      <c r="Q375" s="320"/>
      <c r="R375" s="320"/>
    </row>
    <row r="376" spans="1:18" ht="15.75" customHeight="1" x14ac:dyDescent="0.25">
      <c r="A376" s="320"/>
      <c r="B376" s="320"/>
      <c r="C376" s="320"/>
      <c r="D376" s="320"/>
      <c r="E376" s="320"/>
      <c r="F376" s="321"/>
      <c r="G376" s="320"/>
      <c r="H376" s="323"/>
      <c r="I376" s="320"/>
      <c r="J376" s="320"/>
      <c r="K376" s="320"/>
      <c r="L376" s="320"/>
      <c r="M376" s="320"/>
      <c r="N376" s="320"/>
      <c r="O376" s="320"/>
      <c r="P376" s="320"/>
      <c r="Q376" s="320"/>
      <c r="R376" s="320"/>
    </row>
    <row r="377" spans="1:18" ht="15.75" customHeight="1" x14ac:dyDescent="0.25">
      <c r="A377" s="320"/>
      <c r="B377" s="320"/>
      <c r="C377" s="320"/>
      <c r="D377" s="320"/>
      <c r="E377" s="320"/>
      <c r="F377" s="321"/>
      <c r="G377" s="320"/>
      <c r="H377" s="323"/>
      <c r="I377" s="320"/>
      <c r="J377" s="320"/>
      <c r="K377" s="320"/>
      <c r="L377" s="320"/>
      <c r="M377" s="320"/>
      <c r="N377" s="320"/>
      <c r="O377" s="320"/>
      <c r="P377" s="320"/>
      <c r="Q377" s="320"/>
      <c r="R377" s="320"/>
    </row>
    <row r="378" spans="1:18" ht="15.75" customHeight="1" x14ac:dyDescent="0.25">
      <c r="A378" s="320"/>
      <c r="B378" s="320"/>
      <c r="C378" s="320"/>
      <c r="D378" s="320"/>
      <c r="E378" s="320"/>
      <c r="F378" s="321"/>
      <c r="G378" s="320"/>
      <c r="H378" s="323"/>
      <c r="I378" s="320"/>
      <c r="J378" s="320"/>
      <c r="K378" s="320"/>
      <c r="L378" s="320"/>
      <c r="M378" s="320"/>
      <c r="N378" s="320"/>
      <c r="O378" s="320"/>
      <c r="P378" s="320"/>
      <c r="Q378" s="320"/>
      <c r="R378" s="320"/>
    </row>
    <row r="379" spans="1:18" ht="15.75" customHeight="1" x14ac:dyDescent="0.25">
      <c r="A379" s="320"/>
      <c r="B379" s="320"/>
      <c r="C379" s="320"/>
      <c r="D379" s="320"/>
      <c r="E379" s="320"/>
      <c r="F379" s="321"/>
      <c r="G379" s="320"/>
      <c r="H379" s="323"/>
      <c r="I379" s="320"/>
      <c r="J379" s="320"/>
      <c r="K379" s="320"/>
      <c r="L379" s="320"/>
      <c r="M379" s="320"/>
      <c r="N379" s="320"/>
      <c r="O379" s="320"/>
      <c r="P379" s="320"/>
      <c r="Q379" s="320"/>
      <c r="R379" s="320"/>
    </row>
    <row r="380" spans="1:18" ht="15.75" customHeight="1" x14ac:dyDescent="0.25">
      <c r="A380" s="320"/>
      <c r="B380" s="320"/>
      <c r="C380" s="320"/>
      <c r="D380" s="320"/>
      <c r="E380" s="320"/>
      <c r="F380" s="321"/>
      <c r="G380" s="320"/>
      <c r="H380" s="323"/>
      <c r="I380" s="320"/>
      <c r="J380" s="320"/>
      <c r="K380" s="320"/>
      <c r="L380" s="320"/>
      <c r="M380" s="320"/>
      <c r="N380" s="320"/>
      <c r="O380" s="320"/>
      <c r="P380" s="320"/>
      <c r="Q380" s="320"/>
      <c r="R380" s="320"/>
    </row>
    <row r="381" spans="1:18" ht="15.75" customHeight="1" x14ac:dyDescent="0.25">
      <c r="A381" s="320"/>
      <c r="B381" s="320"/>
      <c r="C381" s="320"/>
      <c r="D381" s="320"/>
      <c r="E381" s="320"/>
      <c r="F381" s="321"/>
      <c r="G381" s="320"/>
      <c r="H381" s="323"/>
      <c r="I381" s="320"/>
      <c r="J381" s="320"/>
      <c r="K381" s="320"/>
      <c r="L381" s="320"/>
      <c r="M381" s="320"/>
      <c r="N381" s="320"/>
      <c r="O381" s="320"/>
      <c r="P381" s="320"/>
      <c r="Q381" s="320"/>
      <c r="R381" s="320"/>
    </row>
    <row r="382" spans="1:18" ht="15.75" customHeight="1" x14ac:dyDescent="0.25">
      <c r="A382" s="320"/>
      <c r="B382" s="320"/>
      <c r="C382" s="320"/>
      <c r="D382" s="320"/>
      <c r="E382" s="320"/>
      <c r="F382" s="321"/>
      <c r="G382" s="320"/>
      <c r="H382" s="323"/>
      <c r="I382" s="320"/>
      <c r="J382" s="320"/>
      <c r="K382" s="320"/>
      <c r="L382" s="320"/>
      <c r="M382" s="320"/>
      <c r="N382" s="320"/>
      <c r="O382" s="320"/>
      <c r="P382" s="320"/>
      <c r="Q382" s="320"/>
      <c r="R382" s="320"/>
    </row>
    <row r="383" spans="1:18" ht="15.75" customHeight="1" x14ac:dyDescent="0.25">
      <c r="A383" s="320"/>
      <c r="B383" s="320"/>
      <c r="C383" s="320"/>
      <c r="D383" s="320"/>
      <c r="E383" s="320"/>
      <c r="F383" s="321"/>
      <c r="G383" s="320"/>
      <c r="H383" s="323"/>
      <c r="I383" s="320"/>
      <c r="J383" s="320"/>
      <c r="K383" s="320"/>
      <c r="L383" s="320"/>
      <c r="M383" s="320"/>
      <c r="N383" s="320"/>
      <c r="O383" s="320"/>
      <c r="P383" s="320"/>
      <c r="Q383" s="320"/>
      <c r="R383" s="320"/>
    </row>
    <row r="384" spans="1:18" ht="15.75" customHeight="1" x14ac:dyDescent="0.25">
      <c r="A384" s="320"/>
      <c r="B384" s="320"/>
      <c r="C384" s="320"/>
      <c r="D384" s="320"/>
      <c r="E384" s="320"/>
      <c r="F384" s="321"/>
      <c r="G384" s="320"/>
      <c r="H384" s="323"/>
      <c r="I384" s="320"/>
      <c r="J384" s="320"/>
      <c r="K384" s="320"/>
      <c r="L384" s="320"/>
      <c r="M384" s="320"/>
      <c r="N384" s="320"/>
      <c r="O384" s="320"/>
      <c r="P384" s="320"/>
      <c r="Q384" s="320"/>
      <c r="R384" s="320"/>
    </row>
    <row r="385" spans="1:18" ht="15.75" customHeight="1" x14ac:dyDescent="0.25">
      <c r="A385" s="320"/>
      <c r="B385" s="320"/>
      <c r="C385" s="320"/>
      <c r="D385" s="320"/>
      <c r="E385" s="320"/>
      <c r="F385" s="321"/>
      <c r="G385" s="320"/>
      <c r="H385" s="323"/>
      <c r="I385" s="320"/>
      <c r="J385" s="320"/>
      <c r="K385" s="320"/>
      <c r="L385" s="320"/>
      <c r="M385" s="320"/>
      <c r="N385" s="320"/>
      <c r="O385" s="320"/>
      <c r="P385" s="320"/>
      <c r="Q385" s="320"/>
      <c r="R385" s="320"/>
    </row>
    <row r="386" spans="1:18" ht="15.75" customHeight="1" x14ac:dyDescent="0.25">
      <c r="A386" s="320"/>
      <c r="B386" s="320"/>
      <c r="C386" s="320"/>
      <c r="D386" s="320"/>
      <c r="E386" s="320"/>
      <c r="F386" s="321"/>
      <c r="G386" s="320"/>
      <c r="H386" s="323"/>
      <c r="I386" s="320"/>
      <c r="J386" s="320"/>
      <c r="K386" s="320"/>
      <c r="L386" s="320"/>
      <c r="M386" s="320"/>
      <c r="N386" s="320"/>
      <c r="O386" s="320"/>
      <c r="P386" s="320"/>
      <c r="Q386" s="320"/>
      <c r="R386" s="320"/>
    </row>
    <row r="387" spans="1:18" ht="15.75" customHeight="1" x14ac:dyDescent="0.25">
      <c r="A387" s="320"/>
      <c r="B387" s="320"/>
      <c r="C387" s="320"/>
      <c r="D387" s="320"/>
      <c r="E387" s="320"/>
      <c r="F387" s="321"/>
      <c r="G387" s="320"/>
      <c r="H387" s="323"/>
      <c r="I387" s="320"/>
      <c r="J387" s="320"/>
      <c r="K387" s="320"/>
      <c r="L387" s="320"/>
      <c r="M387" s="320"/>
      <c r="N387" s="320"/>
      <c r="O387" s="320"/>
      <c r="P387" s="320"/>
      <c r="Q387" s="320"/>
      <c r="R387" s="320"/>
    </row>
    <row r="388" spans="1:18" ht="15.75" customHeight="1" x14ac:dyDescent="0.25">
      <c r="A388" s="320"/>
      <c r="B388" s="320"/>
      <c r="C388" s="320"/>
      <c r="D388" s="320"/>
      <c r="E388" s="320"/>
      <c r="F388" s="321"/>
      <c r="G388" s="320"/>
      <c r="H388" s="323"/>
      <c r="I388" s="320"/>
      <c r="J388" s="320"/>
      <c r="K388" s="320"/>
      <c r="L388" s="320"/>
      <c r="M388" s="320"/>
      <c r="N388" s="320"/>
      <c r="O388" s="320"/>
      <c r="P388" s="320"/>
      <c r="Q388" s="320"/>
      <c r="R388" s="320"/>
    </row>
    <row r="389" spans="1:18" ht="15.75" customHeight="1" x14ac:dyDescent="0.25">
      <c r="A389" s="320"/>
      <c r="B389" s="320"/>
      <c r="C389" s="320"/>
      <c r="D389" s="320"/>
      <c r="E389" s="320"/>
      <c r="F389" s="321"/>
      <c r="G389" s="320"/>
      <c r="H389" s="323"/>
      <c r="I389" s="320"/>
      <c r="J389" s="320"/>
      <c r="K389" s="320"/>
      <c r="L389" s="320"/>
      <c r="M389" s="320"/>
      <c r="N389" s="320"/>
      <c r="O389" s="320"/>
      <c r="P389" s="320"/>
      <c r="Q389" s="320"/>
      <c r="R389" s="320"/>
    </row>
    <row r="390" spans="1:18" ht="15.75" customHeight="1" x14ac:dyDescent="0.25">
      <c r="A390" s="320"/>
      <c r="B390" s="320"/>
      <c r="C390" s="320"/>
      <c r="D390" s="320"/>
      <c r="E390" s="320"/>
      <c r="F390" s="321"/>
      <c r="G390" s="320"/>
      <c r="H390" s="323"/>
      <c r="I390" s="320"/>
      <c r="J390" s="320"/>
      <c r="K390" s="320"/>
      <c r="L390" s="320"/>
      <c r="M390" s="320"/>
      <c r="N390" s="320"/>
      <c r="O390" s="320"/>
      <c r="P390" s="320"/>
      <c r="Q390" s="320"/>
      <c r="R390" s="320"/>
    </row>
    <row r="391" spans="1:18" ht="15.75" customHeight="1" x14ac:dyDescent="0.25">
      <c r="A391" s="320"/>
      <c r="B391" s="320"/>
      <c r="C391" s="320"/>
      <c r="D391" s="320"/>
      <c r="E391" s="320"/>
      <c r="F391" s="321"/>
      <c r="G391" s="320"/>
      <c r="H391" s="323"/>
      <c r="I391" s="320"/>
      <c r="J391" s="320"/>
      <c r="K391" s="320"/>
      <c r="L391" s="320"/>
      <c r="M391" s="320"/>
      <c r="N391" s="320"/>
      <c r="O391" s="320"/>
      <c r="P391" s="320"/>
      <c r="Q391" s="320"/>
      <c r="R391" s="320"/>
    </row>
    <row r="392" spans="1:18" ht="15.75" customHeight="1" x14ac:dyDescent="0.25">
      <c r="A392" s="320"/>
      <c r="B392" s="320"/>
      <c r="C392" s="320"/>
      <c r="D392" s="320"/>
      <c r="E392" s="320"/>
      <c r="F392" s="321"/>
      <c r="G392" s="320"/>
      <c r="H392" s="323"/>
      <c r="I392" s="320"/>
      <c r="J392" s="320"/>
      <c r="K392" s="320"/>
      <c r="L392" s="320"/>
      <c r="M392" s="320"/>
      <c r="N392" s="320"/>
      <c r="O392" s="320"/>
      <c r="P392" s="320"/>
      <c r="Q392" s="320"/>
      <c r="R392" s="320"/>
    </row>
    <row r="393" spans="1:18" ht="15.75" customHeight="1" x14ac:dyDescent="0.25">
      <c r="A393" s="320"/>
      <c r="B393" s="320"/>
      <c r="C393" s="320"/>
      <c r="D393" s="320"/>
      <c r="E393" s="320"/>
      <c r="F393" s="321"/>
      <c r="G393" s="320"/>
      <c r="H393" s="323"/>
      <c r="I393" s="320"/>
      <c r="J393" s="320"/>
      <c r="K393" s="320"/>
      <c r="L393" s="320"/>
      <c r="M393" s="320"/>
      <c r="N393" s="320"/>
      <c r="O393" s="320"/>
      <c r="P393" s="320"/>
      <c r="Q393" s="320"/>
      <c r="R393" s="320"/>
    </row>
    <row r="394" spans="1:18" ht="15.75" customHeight="1" x14ac:dyDescent="0.25">
      <c r="A394" s="320"/>
      <c r="B394" s="320"/>
      <c r="C394" s="320"/>
      <c r="D394" s="320"/>
      <c r="E394" s="320"/>
      <c r="F394" s="321"/>
      <c r="G394" s="320"/>
      <c r="H394" s="323"/>
      <c r="I394" s="320"/>
      <c r="J394" s="320"/>
      <c r="K394" s="320"/>
      <c r="L394" s="320"/>
      <c r="M394" s="320"/>
      <c r="N394" s="320"/>
      <c r="O394" s="320"/>
      <c r="P394" s="320"/>
      <c r="Q394" s="320"/>
      <c r="R394" s="320"/>
    </row>
    <row r="395" spans="1:18" ht="15.75" customHeight="1" x14ac:dyDescent="0.25">
      <c r="A395" s="320"/>
      <c r="B395" s="320"/>
      <c r="C395" s="320"/>
      <c r="D395" s="320"/>
      <c r="E395" s="320"/>
      <c r="F395" s="321"/>
      <c r="G395" s="320"/>
      <c r="H395" s="323"/>
      <c r="I395" s="320"/>
      <c r="J395" s="320"/>
      <c r="K395" s="320"/>
      <c r="L395" s="320"/>
      <c r="M395" s="320"/>
      <c r="N395" s="320"/>
      <c r="O395" s="320"/>
      <c r="P395" s="320"/>
      <c r="Q395" s="320"/>
      <c r="R395" s="320"/>
    </row>
    <row r="396" spans="1:18" ht="15.75" customHeight="1" x14ac:dyDescent="0.25">
      <c r="A396" s="320"/>
      <c r="B396" s="320"/>
      <c r="C396" s="320"/>
      <c r="D396" s="320"/>
      <c r="E396" s="320"/>
      <c r="F396" s="321"/>
      <c r="G396" s="320"/>
      <c r="H396" s="323"/>
      <c r="I396" s="320"/>
      <c r="J396" s="320"/>
      <c r="K396" s="320"/>
      <c r="L396" s="320"/>
      <c r="M396" s="320"/>
      <c r="N396" s="320"/>
      <c r="O396" s="320"/>
      <c r="P396" s="320"/>
      <c r="Q396" s="320"/>
      <c r="R396" s="320"/>
    </row>
    <row r="397" spans="1:18" ht="15.75" customHeight="1" x14ac:dyDescent="0.25">
      <c r="A397" s="320"/>
      <c r="B397" s="320"/>
      <c r="C397" s="320"/>
      <c r="D397" s="320"/>
      <c r="E397" s="320"/>
      <c r="F397" s="321"/>
      <c r="G397" s="320"/>
      <c r="H397" s="323"/>
      <c r="I397" s="320"/>
      <c r="J397" s="320"/>
      <c r="K397" s="320"/>
      <c r="L397" s="320"/>
      <c r="M397" s="320"/>
      <c r="N397" s="320"/>
      <c r="O397" s="320"/>
      <c r="P397" s="320"/>
      <c r="Q397" s="320"/>
      <c r="R397" s="320"/>
    </row>
    <row r="398" spans="1:18" ht="15.75" customHeight="1" x14ac:dyDescent="0.25">
      <c r="A398" s="320"/>
      <c r="B398" s="320"/>
      <c r="C398" s="320"/>
      <c r="D398" s="320"/>
      <c r="E398" s="320"/>
      <c r="F398" s="321"/>
      <c r="G398" s="320"/>
      <c r="H398" s="323"/>
      <c r="I398" s="320"/>
      <c r="J398" s="320"/>
      <c r="K398" s="320"/>
      <c r="L398" s="320"/>
      <c r="M398" s="320"/>
      <c r="N398" s="320"/>
      <c r="O398" s="320"/>
      <c r="P398" s="320"/>
      <c r="Q398" s="320"/>
      <c r="R398" s="320"/>
    </row>
    <row r="399" spans="1:18" ht="15.75" customHeight="1" x14ac:dyDescent="0.25">
      <c r="A399" s="320"/>
      <c r="B399" s="320"/>
      <c r="C399" s="320"/>
      <c r="D399" s="320"/>
      <c r="E399" s="320"/>
      <c r="F399" s="321"/>
      <c r="G399" s="320"/>
      <c r="H399" s="323"/>
      <c r="I399" s="320"/>
      <c r="J399" s="320"/>
      <c r="K399" s="320"/>
      <c r="L399" s="320"/>
      <c r="M399" s="320"/>
      <c r="N399" s="320"/>
      <c r="O399" s="320"/>
      <c r="P399" s="320"/>
      <c r="Q399" s="320"/>
      <c r="R399" s="320"/>
    </row>
    <row r="400" spans="1:18" ht="15.75" customHeight="1" x14ac:dyDescent="0.25">
      <c r="A400" s="320"/>
      <c r="B400" s="320"/>
      <c r="C400" s="320"/>
      <c r="D400" s="320"/>
      <c r="E400" s="320"/>
      <c r="F400" s="321"/>
      <c r="G400" s="320"/>
      <c r="H400" s="323"/>
      <c r="I400" s="320"/>
      <c r="J400" s="320"/>
      <c r="K400" s="320"/>
      <c r="L400" s="320"/>
      <c r="M400" s="320"/>
      <c r="N400" s="320"/>
      <c r="O400" s="320"/>
      <c r="P400" s="320"/>
      <c r="Q400" s="320"/>
      <c r="R400" s="320"/>
    </row>
    <row r="401" spans="1:18" ht="15.75" customHeight="1" x14ac:dyDescent="0.25">
      <c r="A401" s="320"/>
      <c r="B401" s="320"/>
      <c r="C401" s="320"/>
      <c r="D401" s="320"/>
      <c r="E401" s="320"/>
      <c r="F401" s="321"/>
      <c r="G401" s="320"/>
      <c r="H401" s="323"/>
      <c r="I401" s="320"/>
      <c r="J401" s="320"/>
      <c r="K401" s="320"/>
      <c r="L401" s="320"/>
      <c r="M401" s="320"/>
      <c r="N401" s="320"/>
      <c r="O401" s="320"/>
      <c r="P401" s="320"/>
      <c r="Q401" s="320"/>
      <c r="R401" s="320"/>
    </row>
    <row r="402" spans="1:18" ht="15.75" customHeight="1" x14ac:dyDescent="0.25">
      <c r="A402" s="320"/>
      <c r="B402" s="320"/>
      <c r="C402" s="320"/>
      <c r="D402" s="320"/>
      <c r="E402" s="320"/>
      <c r="F402" s="321"/>
      <c r="G402" s="320"/>
      <c r="H402" s="323"/>
      <c r="I402" s="320"/>
      <c r="J402" s="320"/>
      <c r="K402" s="320"/>
      <c r="L402" s="320"/>
      <c r="M402" s="320"/>
      <c r="N402" s="320"/>
      <c r="O402" s="320"/>
      <c r="P402" s="320"/>
      <c r="Q402" s="320"/>
      <c r="R402" s="320"/>
    </row>
    <row r="403" spans="1:18" ht="15.75" customHeight="1" x14ac:dyDescent="0.25">
      <c r="A403" s="320"/>
      <c r="B403" s="320"/>
      <c r="C403" s="320"/>
      <c r="D403" s="320"/>
      <c r="E403" s="320"/>
      <c r="F403" s="321"/>
      <c r="G403" s="320"/>
      <c r="H403" s="323"/>
      <c r="I403" s="320"/>
      <c r="J403" s="320"/>
      <c r="K403" s="320"/>
      <c r="L403" s="320"/>
      <c r="M403" s="320"/>
      <c r="N403" s="320"/>
      <c r="O403" s="320"/>
      <c r="P403" s="320"/>
      <c r="Q403" s="320"/>
      <c r="R403" s="320"/>
    </row>
    <row r="404" spans="1:18" ht="15.75" customHeight="1" x14ac:dyDescent="0.25">
      <c r="A404" s="320"/>
      <c r="B404" s="320"/>
      <c r="C404" s="320"/>
      <c r="D404" s="320"/>
      <c r="E404" s="320"/>
      <c r="F404" s="321"/>
      <c r="G404" s="320"/>
      <c r="H404" s="323"/>
      <c r="I404" s="320"/>
      <c r="J404" s="320"/>
      <c r="K404" s="320"/>
      <c r="L404" s="320"/>
      <c r="M404" s="320"/>
      <c r="N404" s="320"/>
      <c r="O404" s="320"/>
      <c r="P404" s="320"/>
      <c r="Q404" s="320"/>
      <c r="R404" s="320"/>
    </row>
    <row r="405" spans="1:18" ht="15.75" customHeight="1" x14ac:dyDescent="0.25">
      <c r="A405" s="320"/>
      <c r="B405" s="320"/>
      <c r="C405" s="320"/>
      <c r="D405" s="320"/>
      <c r="E405" s="320"/>
      <c r="F405" s="321"/>
      <c r="G405" s="320"/>
      <c r="H405" s="323"/>
      <c r="I405" s="320"/>
      <c r="J405" s="320"/>
      <c r="K405" s="320"/>
      <c r="L405" s="320"/>
      <c r="M405" s="320"/>
      <c r="N405" s="320"/>
      <c r="O405" s="320"/>
      <c r="P405" s="320"/>
      <c r="Q405" s="320"/>
      <c r="R405" s="320"/>
    </row>
    <row r="406" spans="1:18" ht="15.75" customHeight="1" x14ac:dyDescent="0.25">
      <c r="A406" s="320"/>
      <c r="B406" s="320"/>
      <c r="C406" s="320"/>
      <c r="D406" s="320"/>
      <c r="E406" s="320"/>
      <c r="F406" s="321"/>
      <c r="G406" s="320"/>
      <c r="H406" s="323"/>
      <c r="I406" s="320"/>
      <c r="J406" s="320"/>
      <c r="K406" s="320"/>
      <c r="L406" s="320"/>
      <c r="M406" s="320"/>
      <c r="N406" s="320"/>
      <c r="O406" s="320"/>
      <c r="P406" s="320"/>
      <c r="Q406" s="320"/>
      <c r="R406" s="320"/>
    </row>
    <row r="407" spans="1:18" ht="15.75" customHeight="1" x14ac:dyDescent="0.25">
      <c r="A407" s="320"/>
      <c r="B407" s="320"/>
      <c r="C407" s="320"/>
      <c r="D407" s="320"/>
      <c r="E407" s="320"/>
      <c r="F407" s="321"/>
      <c r="G407" s="320"/>
      <c r="H407" s="323"/>
      <c r="I407" s="320"/>
      <c r="J407" s="320"/>
      <c r="K407" s="320"/>
      <c r="L407" s="320"/>
      <c r="M407" s="320"/>
      <c r="N407" s="320"/>
      <c r="O407" s="320"/>
      <c r="P407" s="320"/>
      <c r="Q407" s="320"/>
      <c r="R407" s="320"/>
    </row>
    <row r="408" spans="1:18" ht="15.75" customHeight="1" x14ac:dyDescent="0.25">
      <c r="A408" s="320"/>
      <c r="B408" s="320"/>
      <c r="C408" s="320"/>
      <c r="D408" s="320"/>
      <c r="E408" s="320"/>
      <c r="F408" s="321"/>
      <c r="G408" s="320"/>
      <c r="H408" s="323"/>
      <c r="I408" s="320"/>
      <c r="J408" s="320"/>
      <c r="K408" s="320"/>
      <c r="L408" s="320"/>
      <c r="M408" s="320"/>
      <c r="N408" s="320"/>
      <c r="O408" s="320"/>
      <c r="P408" s="320"/>
      <c r="Q408" s="320"/>
      <c r="R408" s="320"/>
    </row>
    <row r="409" spans="1:18" ht="15.75" customHeight="1" x14ac:dyDescent="0.25">
      <c r="A409" s="320"/>
      <c r="B409" s="320"/>
      <c r="C409" s="320"/>
      <c r="D409" s="320"/>
      <c r="E409" s="320"/>
      <c r="F409" s="321"/>
      <c r="G409" s="320"/>
      <c r="H409" s="323"/>
      <c r="I409" s="320"/>
      <c r="J409" s="320"/>
      <c r="K409" s="320"/>
      <c r="L409" s="320"/>
      <c r="M409" s="320"/>
      <c r="N409" s="320"/>
      <c r="O409" s="320"/>
      <c r="P409" s="320"/>
      <c r="Q409" s="320"/>
      <c r="R409" s="320"/>
    </row>
    <row r="410" spans="1:18" ht="15.75" customHeight="1" x14ac:dyDescent="0.25">
      <c r="A410" s="320"/>
      <c r="B410" s="320"/>
      <c r="C410" s="320"/>
      <c r="D410" s="320"/>
      <c r="E410" s="320"/>
      <c r="F410" s="321"/>
      <c r="G410" s="320"/>
      <c r="H410" s="323"/>
      <c r="I410" s="320"/>
      <c r="J410" s="320"/>
      <c r="K410" s="320"/>
      <c r="L410" s="320"/>
      <c r="M410" s="320"/>
      <c r="N410" s="320"/>
      <c r="O410" s="320"/>
      <c r="P410" s="320"/>
      <c r="Q410" s="320"/>
      <c r="R410" s="320"/>
    </row>
    <row r="411" spans="1:18" ht="15.75" customHeight="1" x14ac:dyDescent="0.25">
      <c r="A411" s="320"/>
      <c r="B411" s="320"/>
      <c r="C411" s="320"/>
      <c r="D411" s="320"/>
      <c r="E411" s="320"/>
      <c r="F411" s="321"/>
      <c r="G411" s="320"/>
      <c r="H411" s="323"/>
      <c r="I411" s="320"/>
      <c r="J411" s="320"/>
      <c r="K411" s="320"/>
      <c r="L411" s="320"/>
      <c r="M411" s="320"/>
      <c r="N411" s="320"/>
      <c r="O411" s="320"/>
      <c r="P411" s="320"/>
      <c r="Q411" s="320"/>
      <c r="R411" s="320"/>
    </row>
    <row r="412" spans="1:18" ht="15.75" customHeight="1" x14ac:dyDescent="0.25">
      <c r="A412" s="320"/>
      <c r="B412" s="320"/>
      <c r="C412" s="320"/>
      <c r="D412" s="320"/>
      <c r="E412" s="320"/>
      <c r="F412" s="321"/>
      <c r="G412" s="320"/>
      <c r="H412" s="323"/>
      <c r="I412" s="320"/>
      <c r="J412" s="320"/>
      <c r="K412" s="320"/>
      <c r="L412" s="320"/>
      <c r="M412" s="320"/>
      <c r="N412" s="320"/>
      <c r="O412" s="320"/>
      <c r="P412" s="320"/>
      <c r="Q412" s="320"/>
      <c r="R412" s="320"/>
    </row>
    <row r="413" spans="1:18" ht="15.75" customHeight="1" x14ac:dyDescent="0.25">
      <c r="A413" s="320"/>
      <c r="B413" s="320"/>
      <c r="C413" s="320"/>
      <c r="D413" s="320"/>
      <c r="E413" s="320"/>
      <c r="F413" s="321"/>
      <c r="G413" s="320"/>
      <c r="H413" s="323"/>
      <c r="I413" s="320"/>
      <c r="J413" s="320"/>
      <c r="K413" s="320"/>
      <c r="L413" s="320"/>
      <c r="M413" s="320"/>
      <c r="N413" s="320"/>
      <c r="O413" s="320"/>
      <c r="P413" s="320"/>
      <c r="Q413" s="320"/>
      <c r="R413" s="320"/>
    </row>
    <row r="414" spans="1:18" ht="15.75" customHeight="1" x14ac:dyDescent="0.25">
      <c r="A414" s="320"/>
      <c r="B414" s="320"/>
      <c r="C414" s="320"/>
      <c r="D414" s="320"/>
      <c r="E414" s="320"/>
      <c r="F414" s="321"/>
      <c r="G414" s="320"/>
      <c r="H414" s="323"/>
      <c r="I414" s="320"/>
      <c r="J414" s="320"/>
      <c r="K414" s="320"/>
      <c r="L414" s="320"/>
      <c r="M414" s="320"/>
      <c r="N414" s="320"/>
      <c r="O414" s="320"/>
      <c r="P414" s="320"/>
      <c r="Q414" s="320"/>
      <c r="R414" s="320"/>
    </row>
    <row r="415" spans="1:18" ht="15.75" customHeight="1" x14ac:dyDescent="0.25">
      <c r="A415" s="320"/>
      <c r="B415" s="320"/>
      <c r="C415" s="320"/>
      <c r="D415" s="320"/>
      <c r="E415" s="320"/>
      <c r="F415" s="321"/>
      <c r="G415" s="320"/>
      <c r="H415" s="323"/>
      <c r="I415" s="320"/>
      <c r="J415" s="320"/>
      <c r="K415" s="320"/>
      <c r="L415" s="320"/>
      <c r="M415" s="320"/>
      <c r="N415" s="320"/>
      <c r="O415" s="320"/>
      <c r="P415" s="320"/>
      <c r="Q415" s="320"/>
      <c r="R415" s="320"/>
    </row>
    <row r="416" spans="1:18" ht="15.75" customHeight="1" x14ac:dyDescent="0.25">
      <c r="A416" s="320"/>
      <c r="B416" s="320"/>
      <c r="C416" s="320"/>
      <c r="D416" s="320"/>
      <c r="E416" s="320"/>
      <c r="F416" s="321"/>
      <c r="G416" s="320"/>
      <c r="H416" s="323"/>
      <c r="I416" s="320"/>
      <c r="J416" s="320"/>
      <c r="K416" s="320"/>
      <c r="L416" s="320"/>
      <c r="M416" s="320"/>
      <c r="N416" s="320"/>
      <c r="O416" s="320"/>
      <c r="P416" s="320"/>
      <c r="Q416" s="320"/>
      <c r="R416" s="320"/>
    </row>
    <row r="417" spans="1:18" ht="15.75" customHeight="1" x14ac:dyDescent="0.25">
      <c r="A417" s="320"/>
      <c r="B417" s="320"/>
      <c r="C417" s="320"/>
      <c r="D417" s="320"/>
      <c r="E417" s="320"/>
      <c r="F417" s="321"/>
      <c r="G417" s="320"/>
      <c r="H417" s="323"/>
      <c r="I417" s="320"/>
      <c r="J417" s="320"/>
      <c r="K417" s="320"/>
      <c r="L417" s="320"/>
      <c r="M417" s="320"/>
      <c r="N417" s="320"/>
      <c r="O417" s="320"/>
      <c r="P417" s="320"/>
      <c r="Q417" s="320"/>
      <c r="R417" s="320"/>
    </row>
    <row r="418" spans="1:18" ht="15.75" customHeight="1" x14ac:dyDescent="0.25">
      <c r="A418" s="320"/>
      <c r="B418" s="320"/>
      <c r="C418" s="320"/>
      <c r="D418" s="320"/>
      <c r="E418" s="320"/>
      <c r="F418" s="321"/>
      <c r="G418" s="320"/>
      <c r="H418" s="323"/>
      <c r="I418" s="320"/>
      <c r="J418" s="320"/>
      <c r="K418" s="320"/>
      <c r="L418" s="320"/>
      <c r="M418" s="320"/>
      <c r="N418" s="320"/>
      <c r="O418" s="320"/>
      <c r="P418" s="320"/>
      <c r="Q418" s="320"/>
      <c r="R418" s="320"/>
    </row>
    <row r="419" spans="1:18" ht="15.75" customHeight="1" x14ac:dyDescent="0.25">
      <c r="A419" s="320"/>
      <c r="B419" s="320"/>
      <c r="C419" s="320"/>
      <c r="D419" s="320"/>
      <c r="E419" s="320"/>
      <c r="F419" s="321"/>
      <c r="G419" s="320"/>
      <c r="H419" s="323"/>
      <c r="I419" s="320"/>
      <c r="J419" s="320"/>
      <c r="K419" s="320"/>
      <c r="L419" s="320"/>
      <c r="M419" s="320"/>
      <c r="N419" s="320"/>
      <c r="O419" s="320"/>
      <c r="P419" s="320"/>
      <c r="Q419" s="320"/>
      <c r="R419" s="320"/>
    </row>
    <row r="420" spans="1:18" ht="15.75" customHeight="1" x14ac:dyDescent="0.25">
      <c r="A420" s="320"/>
      <c r="B420" s="320"/>
      <c r="C420" s="320"/>
      <c r="D420" s="320"/>
      <c r="E420" s="320"/>
      <c r="F420" s="321"/>
      <c r="G420" s="320"/>
      <c r="H420" s="323"/>
      <c r="I420" s="320"/>
      <c r="J420" s="320"/>
      <c r="K420" s="320"/>
      <c r="L420" s="320"/>
      <c r="M420" s="320"/>
      <c r="N420" s="320"/>
      <c r="O420" s="320"/>
      <c r="P420" s="320"/>
      <c r="Q420" s="320"/>
      <c r="R420" s="320"/>
    </row>
    <row r="421" spans="1:18" ht="15.75" customHeight="1" x14ac:dyDescent="0.25">
      <c r="A421" s="320"/>
      <c r="B421" s="320"/>
      <c r="C421" s="320"/>
      <c r="D421" s="320"/>
      <c r="E421" s="320"/>
      <c r="F421" s="321"/>
      <c r="G421" s="320"/>
      <c r="H421" s="323"/>
      <c r="I421" s="320"/>
      <c r="J421" s="320"/>
      <c r="K421" s="320"/>
      <c r="L421" s="320"/>
      <c r="M421" s="320"/>
      <c r="N421" s="320"/>
      <c r="O421" s="320"/>
      <c r="P421" s="320"/>
      <c r="Q421" s="320"/>
      <c r="R421" s="320"/>
    </row>
    <row r="422" spans="1:18" ht="15.75" customHeight="1" x14ac:dyDescent="0.25">
      <c r="A422" s="320"/>
      <c r="B422" s="320"/>
      <c r="C422" s="320"/>
      <c r="D422" s="320"/>
      <c r="E422" s="320"/>
      <c r="F422" s="321"/>
      <c r="G422" s="320"/>
      <c r="H422" s="323"/>
      <c r="I422" s="320"/>
      <c r="J422" s="320"/>
      <c r="K422" s="320"/>
      <c r="L422" s="320"/>
      <c r="M422" s="320"/>
      <c r="N422" s="320"/>
      <c r="O422" s="320"/>
      <c r="P422" s="320"/>
      <c r="Q422" s="320"/>
      <c r="R422" s="320"/>
    </row>
    <row r="423" spans="1:18" ht="15.75" customHeight="1" x14ac:dyDescent="0.25">
      <c r="A423" s="320"/>
      <c r="B423" s="320"/>
      <c r="C423" s="320"/>
      <c r="D423" s="320"/>
      <c r="E423" s="320"/>
      <c r="F423" s="321"/>
      <c r="G423" s="320"/>
      <c r="H423" s="323"/>
      <c r="I423" s="320"/>
      <c r="J423" s="320"/>
      <c r="K423" s="320"/>
      <c r="L423" s="320"/>
      <c r="M423" s="320"/>
      <c r="N423" s="320"/>
      <c r="O423" s="320"/>
      <c r="P423" s="320"/>
      <c r="Q423" s="320"/>
      <c r="R423" s="320"/>
    </row>
    <row r="424" spans="1:18" ht="15.75" customHeight="1" x14ac:dyDescent="0.25">
      <c r="A424" s="320"/>
      <c r="B424" s="320"/>
      <c r="C424" s="320"/>
      <c r="D424" s="320"/>
      <c r="E424" s="320"/>
      <c r="F424" s="321"/>
      <c r="G424" s="320"/>
      <c r="H424" s="323"/>
      <c r="I424" s="320"/>
      <c r="J424" s="320"/>
      <c r="K424" s="320"/>
      <c r="L424" s="320"/>
      <c r="M424" s="320"/>
      <c r="N424" s="320"/>
      <c r="O424" s="320"/>
      <c r="P424" s="320"/>
      <c r="Q424" s="320"/>
      <c r="R424" s="320"/>
    </row>
    <row r="425" spans="1:18" ht="15.75" customHeight="1" x14ac:dyDescent="0.25">
      <c r="A425" s="320"/>
      <c r="B425" s="320"/>
      <c r="C425" s="320"/>
      <c r="D425" s="320"/>
      <c r="E425" s="320"/>
      <c r="F425" s="321"/>
      <c r="G425" s="320"/>
      <c r="H425" s="323"/>
      <c r="I425" s="320"/>
      <c r="J425" s="320"/>
      <c r="K425" s="320"/>
      <c r="L425" s="320"/>
      <c r="M425" s="320"/>
      <c r="N425" s="320"/>
      <c r="O425" s="320"/>
      <c r="P425" s="320"/>
      <c r="Q425" s="320"/>
      <c r="R425" s="320"/>
    </row>
    <row r="426" spans="1:18" ht="15.75" customHeight="1" x14ac:dyDescent="0.25">
      <c r="A426" s="320"/>
      <c r="B426" s="320"/>
      <c r="C426" s="320"/>
      <c r="D426" s="320"/>
      <c r="E426" s="320"/>
      <c r="F426" s="321"/>
      <c r="G426" s="320"/>
      <c r="H426" s="323"/>
      <c r="I426" s="320"/>
      <c r="J426" s="320"/>
      <c r="K426" s="320"/>
      <c r="L426" s="320"/>
      <c r="M426" s="320"/>
      <c r="N426" s="320"/>
      <c r="O426" s="320"/>
      <c r="P426" s="320"/>
      <c r="Q426" s="320"/>
      <c r="R426" s="320"/>
    </row>
    <row r="427" spans="1:18" ht="15.75" customHeight="1" x14ac:dyDescent="0.25">
      <c r="A427" s="320"/>
      <c r="B427" s="320"/>
      <c r="C427" s="320"/>
      <c r="D427" s="320"/>
      <c r="E427" s="320"/>
      <c r="F427" s="321"/>
      <c r="G427" s="320"/>
      <c r="H427" s="323"/>
      <c r="I427" s="320"/>
      <c r="J427" s="320"/>
      <c r="K427" s="320"/>
      <c r="L427" s="320"/>
      <c r="M427" s="320"/>
      <c r="N427" s="320"/>
      <c r="O427" s="320"/>
      <c r="P427" s="320"/>
      <c r="Q427" s="320"/>
      <c r="R427" s="320"/>
    </row>
    <row r="428" spans="1:18" ht="15.75" customHeight="1" x14ac:dyDescent="0.25">
      <c r="A428" s="320"/>
      <c r="B428" s="320"/>
      <c r="C428" s="320"/>
      <c r="D428" s="320"/>
      <c r="E428" s="320"/>
      <c r="F428" s="321"/>
      <c r="G428" s="320"/>
      <c r="H428" s="323"/>
      <c r="I428" s="320"/>
      <c r="J428" s="320"/>
      <c r="K428" s="320"/>
      <c r="L428" s="320"/>
      <c r="M428" s="320"/>
      <c r="N428" s="320"/>
      <c r="O428" s="320"/>
      <c r="P428" s="320"/>
      <c r="Q428" s="320"/>
      <c r="R428" s="320"/>
    </row>
    <row r="429" spans="1:18" ht="15.75" customHeight="1" x14ac:dyDescent="0.25">
      <c r="A429" s="320"/>
      <c r="B429" s="320"/>
      <c r="C429" s="320"/>
      <c r="D429" s="320"/>
      <c r="E429" s="320"/>
      <c r="F429" s="321"/>
      <c r="G429" s="320"/>
      <c r="H429" s="323"/>
      <c r="I429" s="320"/>
      <c r="J429" s="320"/>
      <c r="K429" s="320"/>
      <c r="L429" s="320"/>
      <c r="M429" s="320"/>
      <c r="N429" s="320"/>
      <c r="O429" s="320"/>
      <c r="P429" s="320"/>
      <c r="Q429" s="320"/>
      <c r="R429" s="320"/>
    </row>
    <row r="430" spans="1:18" ht="15.75" customHeight="1" x14ac:dyDescent="0.25">
      <c r="A430" s="320"/>
      <c r="B430" s="320"/>
      <c r="C430" s="320"/>
      <c r="D430" s="320"/>
      <c r="E430" s="320"/>
      <c r="F430" s="321"/>
      <c r="G430" s="320"/>
      <c r="H430" s="323"/>
      <c r="I430" s="320"/>
      <c r="J430" s="320"/>
      <c r="K430" s="320"/>
      <c r="L430" s="320"/>
      <c r="M430" s="320"/>
      <c r="N430" s="320"/>
      <c r="O430" s="320"/>
      <c r="P430" s="320"/>
      <c r="Q430" s="320"/>
      <c r="R430" s="320"/>
    </row>
    <row r="431" spans="1:18" ht="15.75" customHeight="1" x14ac:dyDescent="0.25">
      <c r="A431" s="320"/>
      <c r="B431" s="320"/>
      <c r="C431" s="320"/>
      <c r="D431" s="320"/>
      <c r="E431" s="320"/>
      <c r="F431" s="321"/>
      <c r="G431" s="320"/>
      <c r="H431" s="323"/>
      <c r="I431" s="320"/>
      <c r="J431" s="320"/>
      <c r="K431" s="320"/>
      <c r="L431" s="320"/>
      <c r="M431" s="320"/>
      <c r="N431" s="320"/>
      <c r="O431" s="320"/>
      <c r="P431" s="320"/>
      <c r="Q431" s="320"/>
      <c r="R431" s="320"/>
    </row>
    <row r="432" spans="1:18" ht="15.75" customHeight="1" x14ac:dyDescent="0.25">
      <c r="A432" s="320"/>
      <c r="B432" s="320"/>
      <c r="C432" s="320"/>
      <c r="D432" s="320"/>
      <c r="E432" s="320"/>
      <c r="F432" s="321"/>
      <c r="G432" s="320"/>
      <c r="H432" s="323"/>
      <c r="I432" s="320"/>
      <c r="J432" s="320"/>
      <c r="K432" s="320"/>
      <c r="L432" s="320"/>
      <c r="M432" s="320"/>
      <c r="N432" s="320"/>
      <c r="O432" s="320"/>
      <c r="P432" s="320"/>
      <c r="Q432" s="320"/>
      <c r="R432" s="320"/>
    </row>
    <row r="433" spans="1:18" ht="15.75" customHeight="1" x14ac:dyDescent="0.25">
      <c r="A433" s="320"/>
      <c r="B433" s="320"/>
      <c r="C433" s="320"/>
      <c r="D433" s="320"/>
      <c r="E433" s="320"/>
      <c r="F433" s="321"/>
      <c r="G433" s="320"/>
      <c r="H433" s="323"/>
      <c r="I433" s="320"/>
      <c r="J433" s="320"/>
      <c r="K433" s="320"/>
      <c r="L433" s="320"/>
      <c r="M433" s="320"/>
      <c r="N433" s="320"/>
      <c r="O433" s="320"/>
      <c r="P433" s="320"/>
      <c r="Q433" s="320"/>
      <c r="R433" s="320"/>
    </row>
    <row r="434" spans="1:18" ht="15.75" customHeight="1" x14ac:dyDescent="0.25">
      <c r="A434" s="320"/>
      <c r="B434" s="320"/>
      <c r="C434" s="320"/>
      <c r="D434" s="320"/>
      <c r="E434" s="320"/>
      <c r="F434" s="321"/>
      <c r="G434" s="320"/>
      <c r="H434" s="323"/>
      <c r="I434" s="320"/>
      <c r="J434" s="320"/>
      <c r="K434" s="320"/>
      <c r="L434" s="320"/>
      <c r="M434" s="320"/>
      <c r="N434" s="320"/>
      <c r="O434" s="320"/>
      <c r="P434" s="320"/>
      <c r="Q434" s="320"/>
      <c r="R434" s="320"/>
    </row>
    <row r="435" spans="1:18" ht="15.75" customHeight="1" x14ac:dyDescent="0.25">
      <c r="A435" s="320"/>
      <c r="B435" s="320"/>
      <c r="C435" s="320"/>
      <c r="D435" s="320"/>
      <c r="E435" s="320"/>
      <c r="F435" s="321"/>
      <c r="G435" s="320"/>
      <c r="H435" s="323"/>
      <c r="I435" s="320"/>
      <c r="J435" s="320"/>
      <c r="K435" s="320"/>
      <c r="L435" s="320"/>
      <c r="M435" s="320"/>
      <c r="N435" s="320"/>
      <c r="O435" s="320"/>
      <c r="P435" s="320"/>
      <c r="Q435" s="320"/>
      <c r="R435" s="320"/>
    </row>
    <row r="436" spans="1:18" ht="15.75" customHeight="1" x14ac:dyDescent="0.25">
      <c r="A436" s="320"/>
      <c r="B436" s="320"/>
      <c r="C436" s="320"/>
      <c r="D436" s="320"/>
      <c r="E436" s="320"/>
      <c r="F436" s="321"/>
      <c r="G436" s="320"/>
      <c r="H436" s="323"/>
      <c r="I436" s="320"/>
      <c r="J436" s="320"/>
      <c r="K436" s="320"/>
      <c r="L436" s="320"/>
      <c r="M436" s="320"/>
      <c r="N436" s="320"/>
      <c r="O436" s="320"/>
      <c r="P436" s="320"/>
      <c r="Q436" s="320"/>
      <c r="R436" s="320"/>
    </row>
    <row r="437" spans="1:18" ht="15.75" customHeight="1" x14ac:dyDescent="0.25">
      <c r="A437" s="320"/>
      <c r="B437" s="320"/>
      <c r="C437" s="320"/>
      <c r="D437" s="320"/>
      <c r="E437" s="320"/>
      <c r="F437" s="321"/>
      <c r="G437" s="320"/>
      <c r="H437" s="323"/>
      <c r="I437" s="320"/>
      <c r="J437" s="320"/>
      <c r="K437" s="320"/>
      <c r="L437" s="320"/>
      <c r="M437" s="320"/>
      <c r="N437" s="320"/>
      <c r="O437" s="320"/>
      <c r="P437" s="320"/>
      <c r="Q437" s="320"/>
      <c r="R437" s="320"/>
    </row>
    <row r="438" spans="1:18" ht="15.75" customHeight="1" x14ac:dyDescent="0.25">
      <c r="A438" s="320"/>
      <c r="B438" s="320"/>
      <c r="C438" s="320"/>
      <c r="D438" s="320"/>
      <c r="E438" s="320"/>
      <c r="F438" s="321"/>
      <c r="G438" s="320"/>
      <c r="H438" s="323"/>
      <c r="I438" s="320"/>
      <c r="J438" s="320"/>
      <c r="K438" s="320"/>
      <c r="L438" s="320"/>
      <c r="M438" s="320"/>
      <c r="N438" s="320"/>
      <c r="O438" s="320"/>
      <c r="P438" s="320"/>
      <c r="Q438" s="320"/>
      <c r="R438" s="320"/>
    </row>
    <row r="439" spans="1:18" ht="15.75" customHeight="1" x14ac:dyDescent="0.25">
      <c r="A439" s="320"/>
      <c r="B439" s="320"/>
      <c r="C439" s="320"/>
      <c r="D439" s="320"/>
      <c r="E439" s="320"/>
      <c r="F439" s="321"/>
      <c r="G439" s="320"/>
      <c r="H439" s="323"/>
      <c r="I439" s="320"/>
      <c r="J439" s="320"/>
      <c r="K439" s="320"/>
      <c r="L439" s="320"/>
      <c r="M439" s="320"/>
      <c r="N439" s="320"/>
      <c r="O439" s="320"/>
      <c r="P439" s="320"/>
      <c r="Q439" s="320"/>
      <c r="R439" s="320"/>
    </row>
    <row r="440" spans="1:18" ht="15.75" customHeight="1" x14ac:dyDescent="0.25">
      <c r="A440" s="320"/>
      <c r="B440" s="320"/>
      <c r="C440" s="320"/>
      <c r="D440" s="320"/>
      <c r="E440" s="320"/>
      <c r="F440" s="321"/>
      <c r="G440" s="320"/>
      <c r="H440" s="323"/>
      <c r="I440" s="320"/>
      <c r="J440" s="320"/>
      <c r="K440" s="320"/>
      <c r="L440" s="320"/>
      <c r="M440" s="320"/>
      <c r="N440" s="320"/>
      <c r="O440" s="320"/>
      <c r="P440" s="320"/>
      <c r="Q440" s="320"/>
      <c r="R440" s="320"/>
    </row>
    <row r="441" spans="1:18" ht="15.75" customHeight="1" x14ac:dyDescent="0.25">
      <c r="A441" s="320"/>
      <c r="B441" s="320"/>
      <c r="C441" s="320"/>
      <c r="D441" s="320"/>
      <c r="E441" s="320"/>
      <c r="F441" s="321"/>
      <c r="G441" s="320"/>
      <c r="H441" s="323"/>
      <c r="I441" s="320"/>
      <c r="J441" s="320"/>
      <c r="K441" s="320"/>
      <c r="L441" s="320"/>
      <c r="M441" s="320"/>
      <c r="N441" s="320"/>
      <c r="O441" s="320"/>
      <c r="P441" s="320"/>
      <c r="Q441" s="320"/>
      <c r="R441" s="320"/>
    </row>
    <row r="442" spans="1:18" ht="15.75" customHeight="1" x14ac:dyDescent="0.25">
      <c r="A442" s="320"/>
      <c r="B442" s="320"/>
      <c r="C442" s="320"/>
      <c r="D442" s="320"/>
      <c r="E442" s="320"/>
      <c r="F442" s="321"/>
      <c r="G442" s="320"/>
      <c r="H442" s="323"/>
      <c r="I442" s="320"/>
      <c r="J442" s="320"/>
      <c r="K442" s="320"/>
      <c r="L442" s="320"/>
      <c r="M442" s="320"/>
      <c r="N442" s="320"/>
      <c r="O442" s="320"/>
      <c r="P442" s="320"/>
      <c r="Q442" s="320"/>
      <c r="R442" s="320"/>
    </row>
    <row r="443" spans="1:18" ht="15.75" customHeight="1" x14ac:dyDescent="0.25">
      <c r="A443" s="320"/>
      <c r="B443" s="320"/>
      <c r="C443" s="320"/>
      <c r="D443" s="320"/>
      <c r="E443" s="320"/>
      <c r="F443" s="321"/>
      <c r="G443" s="320"/>
      <c r="H443" s="323"/>
      <c r="I443" s="320"/>
      <c r="J443" s="320"/>
      <c r="K443" s="320"/>
      <c r="L443" s="320"/>
      <c r="M443" s="320"/>
      <c r="N443" s="320"/>
      <c r="O443" s="320"/>
      <c r="P443" s="320"/>
      <c r="Q443" s="320"/>
      <c r="R443" s="320"/>
    </row>
    <row r="444" spans="1:18" ht="15.75" customHeight="1" x14ac:dyDescent="0.25">
      <c r="A444" s="320"/>
      <c r="B444" s="320"/>
      <c r="C444" s="320"/>
      <c r="D444" s="320"/>
      <c r="E444" s="320"/>
      <c r="F444" s="321"/>
      <c r="G444" s="320"/>
      <c r="H444" s="323"/>
      <c r="I444" s="320"/>
      <c r="J444" s="320"/>
      <c r="K444" s="320"/>
      <c r="L444" s="320"/>
      <c r="M444" s="320"/>
      <c r="N444" s="320"/>
      <c r="O444" s="320"/>
      <c r="P444" s="320"/>
      <c r="Q444" s="320"/>
      <c r="R444" s="320"/>
    </row>
    <row r="445" spans="1:18" ht="15.75" customHeight="1" x14ac:dyDescent="0.25">
      <c r="A445" s="320"/>
      <c r="B445" s="320"/>
      <c r="C445" s="320"/>
      <c r="D445" s="320"/>
      <c r="E445" s="320"/>
      <c r="F445" s="321"/>
      <c r="G445" s="320"/>
      <c r="H445" s="323"/>
      <c r="I445" s="320"/>
      <c r="J445" s="320"/>
      <c r="K445" s="320"/>
      <c r="L445" s="320"/>
      <c r="M445" s="320"/>
      <c r="N445" s="320"/>
      <c r="O445" s="320"/>
      <c r="P445" s="320"/>
      <c r="Q445" s="320"/>
      <c r="R445" s="320"/>
    </row>
    <row r="446" spans="1:18" ht="15.75" customHeight="1" x14ac:dyDescent="0.25">
      <c r="A446" s="320"/>
      <c r="B446" s="320"/>
      <c r="C446" s="320"/>
      <c r="D446" s="320"/>
      <c r="E446" s="320"/>
      <c r="F446" s="321"/>
      <c r="G446" s="320"/>
      <c r="H446" s="323"/>
      <c r="I446" s="320"/>
      <c r="J446" s="320"/>
      <c r="K446" s="320"/>
      <c r="L446" s="320"/>
      <c r="M446" s="320"/>
      <c r="N446" s="320"/>
      <c r="O446" s="320"/>
      <c r="P446" s="320"/>
      <c r="Q446" s="320"/>
      <c r="R446" s="320"/>
    </row>
    <row r="447" spans="1:18" ht="15.75" customHeight="1" x14ac:dyDescent="0.25">
      <c r="A447" s="320"/>
      <c r="B447" s="320"/>
      <c r="C447" s="320"/>
      <c r="D447" s="320"/>
      <c r="E447" s="320"/>
      <c r="F447" s="321"/>
      <c r="G447" s="320"/>
      <c r="H447" s="323"/>
      <c r="I447" s="320"/>
      <c r="J447" s="320"/>
      <c r="K447" s="320"/>
      <c r="L447" s="320"/>
      <c r="M447" s="320"/>
      <c r="N447" s="320"/>
      <c r="O447" s="320"/>
      <c r="P447" s="320"/>
      <c r="Q447" s="320"/>
      <c r="R447" s="320"/>
    </row>
    <row r="448" spans="1:18" ht="15.75" customHeight="1" x14ac:dyDescent="0.25">
      <c r="A448" s="320"/>
      <c r="B448" s="320"/>
      <c r="C448" s="320"/>
      <c r="D448" s="320"/>
      <c r="E448" s="320"/>
      <c r="F448" s="321"/>
      <c r="G448" s="320"/>
      <c r="H448" s="323"/>
      <c r="I448" s="320"/>
      <c r="J448" s="320"/>
      <c r="K448" s="320"/>
      <c r="L448" s="320"/>
      <c r="M448" s="320"/>
      <c r="N448" s="320"/>
      <c r="O448" s="320"/>
      <c r="P448" s="320"/>
      <c r="Q448" s="320"/>
      <c r="R448" s="320"/>
    </row>
    <row r="449" spans="1:18" ht="15.75" customHeight="1" x14ac:dyDescent="0.25">
      <c r="A449" s="320"/>
      <c r="B449" s="320"/>
      <c r="C449" s="320"/>
      <c r="D449" s="320"/>
      <c r="E449" s="320"/>
      <c r="F449" s="321"/>
      <c r="G449" s="320"/>
      <c r="H449" s="323"/>
      <c r="I449" s="320"/>
      <c r="J449" s="320"/>
      <c r="K449" s="320"/>
      <c r="L449" s="320"/>
      <c r="M449" s="320"/>
      <c r="N449" s="320"/>
      <c r="O449" s="320"/>
      <c r="P449" s="320"/>
      <c r="Q449" s="320"/>
      <c r="R449" s="320"/>
    </row>
    <row r="450" spans="1:18" ht="15.75" customHeight="1" x14ac:dyDescent="0.25">
      <c r="A450" s="320"/>
      <c r="B450" s="320"/>
      <c r="C450" s="320"/>
      <c r="D450" s="320"/>
      <c r="E450" s="320"/>
      <c r="F450" s="321"/>
      <c r="G450" s="320"/>
      <c r="H450" s="323"/>
      <c r="I450" s="320"/>
      <c r="J450" s="320"/>
      <c r="K450" s="320"/>
      <c r="L450" s="320"/>
      <c r="M450" s="320"/>
      <c r="N450" s="320"/>
      <c r="O450" s="320"/>
      <c r="P450" s="320"/>
      <c r="Q450" s="320"/>
      <c r="R450" s="320"/>
    </row>
    <row r="451" spans="1:18" ht="15.75" customHeight="1" x14ac:dyDescent="0.25">
      <c r="A451" s="320"/>
      <c r="B451" s="320"/>
      <c r="C451" s="320"/>
      <c r="D451" s="320"/>
      <c r="E451" s="320"/>
      <c r="F451" s="321"/>
      <c r="G451" s="320"/>
      <c r="H451" s="323"/>
      <c r="I451" s="320"/>
      <c r="J451" s="320"/>
      <c r="K451" s="320"/>
      <c r="L451" s="320"/>
      <c r="M451" s="320"/>
      <c r="N451" s="320"/>
      <c r="O451" s="320"/>
      <c r="P451" s="320"/>
      <c r="Q451" s="320"/>
      <c r="R451" s="320"/>
    </row>
    <row r="452" spans="1:18" ht="15.75" customHeight="1" x14ac:dyDescent="0.25">
      <c r="A452" s="320"/>
      <c r="B452" s="320"/>
      <c r="C452" s="320"/>
      <c r="D452" s="320"/>
      <c r="E452" s="320"/>
      <c r="F452" s="321"/>
      <c r="G452" s="320"/>
      <c r="H452" s="323"/>
      <c r="I452" s="320"/>
      <c r="J452" s="320"/>
      <c r="K452" s="320"/>
      <c r="L452" s="320"/>
      <c r="M452" s="320"/>
      <c r="N452" s="320"/>
      <c r="O452" s="320"/>
      <c r="P452" s="320"/>
      <c r="Q452" s="320"/>
      <c r="R452" s="320"/>
    </row>
    <row r="453" spans="1:18" ht="15.75" customHeight="1" x14ac:dyDescent="0.25">
      <c r="A453" s="320"/>
      <c r="B453" s="320"/>
      <c r="C453" s="320"/>
      <c r="D453" s="320"/>
      <c r="E453" s="320"/>
      <c r="F453" s="321"/>
      <c r="G453" s="320"/>
      <c r="H453" s="323"/>
      <c r="I453" s="320"/>
      <c r="J453" s="320"/>
      <c r="K453" s="320"/>
      <c r="L453" s="320"/>
      <c r="M453" s="320"/>
      <c r="N453" s="320"/>
      <c r="O453" s="320"/>
      <c r="P453" s="320"/>
      <c r="Q453" s="320"/>
      <c r="R453" s="320"/>
    </row>
    <row r="454" spans="1:18" ht="15.75" customHeight="1" x14ac:dyDescent="0.25">
      <c r="A454" s="320"/>
      <c r="B454" s="320"/>
      <c r="C454" s="320"/>
      <c r="D454" s="320"/>
      <c r="E454" s="320"/>
      <c r="F454" s="321"/>
      <c r="G454" s="320"/>
      <c r="H454" s="323"/>
      <c r="I454" s="320"/>
      <c r="J454" s="320"/>
      <c r="K454" s="320"/>
      <c r="L454" s="320"/>
      <c r="M454" s="320"/>
      <c r="N454" s="320"/>
      <c r="O454" s="320"/>
      <c r="P454" s="320"/>
      <c r="Q454" s="320"/>
      <c r="R454" s="320"/>
    </row>
    <row r="455" spans="1:18" ht="15.75" customHeight="1" x14ac:dyDescent="0.25">
      <c r="A455" s="320"/>
      <c r="B455" s="320"/>
      <c r="C455" s="320"/>
      <c r="D455" s="320"/>
      <c r="E455" s="320"/>
      <c r="F455" s="321"/>
      <c r="G455" s="320"/>
      <c r="H455" s="323"/>
      <c r="I455" s="320"/>
      <c r="J455" s="320"/>
      <c r="K455" s="320"/>
      <c r="L455" s="320"/>
      <c r="M455" s="320"/>
      <c r="N455" s="320"/>
      <c r="O455" s="320"/>
      <c r="P455" s="320"/>
      <c r="Q455" s="320"/>
      <c r="R455" s="320"/>
    </row>
    <row r="456" spans="1:18" ht="15.75" customHeight="1" x14ac:dyDescent="0.25">
      <c r="A456" s="320"/>
      <c r="B456" s="320"/>
      <c r="C456" s="320"/>
      <c r="D456" s="320"/>
      <c r="E456" s="320"/>
      <c r="F456" s="321"/>
      <c r="G456" s="320"/>
      <c r="H456" s="323"/>
      <c r="I456" s="320"/>
      <c r="J456" s="320"/>
      <c r="K456" s="320"/>
      <c r="L456" s="320"/>
      <c r="M456" s="320"/>
      <c r="N456" s="320"/>
      <c r="O456" s="320"/>
      <c r="P456" s="320"/>
      <c r="Q456" s="320"/>
      <c r="R456" s="320"/>
    </row>
    <row r="457" spans="1:18" ht="15.75" customHeight="1" x14ac:dyDescent="0.25">
      <c r="A457" s="320"/>
      <c r="B457" s="320"/>
      <c r="C457" s="320"/>
      <c r="D457" s="320"/>
      <c r="E457" s="320"/>
      <c r="F457" s="321"/>
      <c r="G457" s="320"/>
      <c r="H457" s="323"/>
      <c r="I457" s="320"/>
      <c r="J457" s="320"/>
      <c r="K457" s="320"/>
      <c r="L457" s="320"/>
      <c r="M457" s="320"/>
      <c r="N457" s="320"/>
      <c r="O457" s="320"/>
      <c r="P457" s="320"/>
      <c r="Q457" s="320"/>
      <c r="R457" s="320"/>
    </row>
    <row r="458" spans="1:18" ht="15.75" customHeight="1" x14ac:dyDescent="0.25">
      <c r="A458" s="320"/>
      <c r="B458" s="320"/>
      <c r="C458" s="320"/>
      <c r="D458" s="320"/>
      <c r="E458" s="320"/>
      <c r="F458" s="321"/>
      <c r="G458" s="320"/>
      <c r="H458" s="323"/>
      <c r="I458" s="320"/>
      <c r="J458" s="320"/>
      <c r="K458" s="320"/>
      <c r="L458" s="320"/>
      <c r="M458" s="320"/>
      <c r="N458" s="320"/>
      <c r="O458" s="320"/>
      <c r="P458" s="320"/>
      <c r="Q458" s="320"/>
      <c r="R458" s="320"/>
    </row>
    <row r="459" spans="1:18" ht="15.75" customHeight="1" x14ac:dyDescent="0.25">
      <c r="A459" s="320"/>
      <c r="B459" s="320"/>
      <c r="C459" s="320"/>
      <c r="D459" s="320"/>
      <c r="E459" s="320"/>
      <c r="F459" s="321"/>
      <c r="G459" s="320"/>
      <c r="H459" s="323"/>
      <c r="I459" s="320"/>
      <c r="J459" s="320"/>
      <c r="K459" s="320"/>
      <c r="L459" s="320"/>
      <c r="M459" s="320"/>
      <c r="N459" s="320"/>
      <c r="O459" s="320"/>
      <c r="P459" s="320"/>
      <c r="Q459" s="320"/>
      <c r="R459" s="320"/>
    </row>
    <row r="460" spans="1:18" ht="15.75" customHeight="1" x14ac:dyDescent="0.25">
      <c r="A460" s="320"/>
      <c r="B460" s="320"/>
      <c r="C460" s="320"/>
      <c r="D460" s="320"/>
      <c r="E460" s="320"/>
      <c r="F460" s="321"/>
      <c r="G460" s="320"/>
      <c r="H460" s="323"/>
      <c r="I460" s="320"/>
      <c r="J460" s="320"/>
      <c r="K460" s="320"/>
      <c r="L460" s="320"/>
      <c r="M460" s="320"/>
      <c r="N460" s="320"/>
      <c r="O460" s="320"/>
      <c r="P460" s="320"/>
      <c r="Q460" s="320"/>
      <c r="R460" s="320"/>
    </row>
    <row r="461" spans="1:18" ht="15.75" customHeight="1" x14ac:dyDescent="0.25">
      <c r="A461" s="320"/>
      <c r="B461" s="320"/>
      <c r="C461" s="320"/>
      <c r="D461" s="320"/>
      <c r="E461" s="320"/>
      <c r="F461" s="321"/>
      <c r="G461" s="320"/>
      <c r="H461" s="323"/>
      <c r="I461" s="320"/>
      <c r="J461" s="320"/>
      <c r="K461" s="320"/>
      <c r="L461" s="320"/>
      <c r="M461" s="320"/>
      <c r="N461" s="320"/>
      <c r="O461" s="320"/>
      <c r="P461" s="320"/>
      <c r="Q461" s="320"/>
      <c r="R461" s="320"/>
    </row>
    <row r="462" spans="1:18" ht="15.75" customHeight="1" x14ac:dyDescent="0.25">
      <c r="A462" s="320"/>
      <c r="B462" s="320"/>
      <c r="C462" s="320"/>
      <c r="D462" s="320"/>
      <c r="E462" s="320"/>
      <c r="F462" s="321"/>
      <c r="G462" s="320"/>
      <c r="H462" s="323"/>
      <c r="I462" s="320"/>
      <c r="J462" s="320"/>
      <c r="K462" s="320"/>
      <c r="L462" s="320"/>
      <c r="M462" s="320"/>
      <c r="N462" s="320"/>
      <c r="O462" s="320"/>
      <c r="P462" s="320"/>
      <c r="Q462" s="320"/>
      <c r="R462" s="320"/>
    </row>
    <row r="463" spans="1:18" ht="15.75" customHeight="1" x14ac:dyDescent="0.25">
      <c r="A463" s="320"/>
      <c r="B463" s="320"/>
      <c r="C463" s="320"/>
      <c r="D463" s="320"/>
      <c r="E463" s="320"/>
      <c r="F463" s="321"/>
      <c r="G463" s="320"/>
      <c r="H463" s="323"/>
      <c r="I463" s="320"/>
      <c r="J463" s="320"/>
      <c r="K463" s="320"/>
      <c r="L463" s="320"/>
      <c r="M463" s="320"/>
      <c r="N463" s="320"/>
      <c r="O463" s="320"/>
      <c r="P463" s="320"/>
      <c r="Q463" s="320"/>
      <c r="R463" s="320"/>
    </row>
    <row r="464" spans="1:18" ht="15.75" customHeight="1" x14ac:dyDescent="0.25">
      <c r="A464" s="320"/>
      <c r="B464" s="320"/>
      <c r="C464" s="320"/>
      <c r="D464" s="320"/>
      <c r="E464" s="320"/>
      <c r="F464" s="321"/>
      <c r="G464" s="320"/>
      <c r="H464" s="323"/>
      <c r="I464" s="320"/>
      <c r="J464" s="320"/>
      <c r="K464" s="320"/>
      <c r="L464" s="320"/>
      <c r="M464" s="320"/>
      <c r="N464" s="320"/>
      <c r="O464" s="320"/>
      <c r="P464" s="320"/>
      <c r="Q464" s="320"/>
      <c r="R464" s="320"/>
    </row>
    <row r="465" spans="1:18" ht="15.75" customHeight="1" x14ac:dyDescent="0.25">
      <c r="A465" s="320"/>
      <c r="B465" s="320"/>
      <c r="C465" s="320"/>
      <c r="D465" s="320"/>
      <c r="E465" s="320"/>
      <c r="F465" s="321"/>
      <c r="G465" s="320"/>
      <c r="H465" s="323"/>
      <c r="I465" s="320"/>
      <c r="J465" s="320"/>
      <c r="K465" s="320"/>
      <c r="L465" s="320"/>
      <c r="M465" s="320"/>
      <c r="N465" s="320"/>
      <c r="O465" s="320"/>
      <c r="P465" s="320"/>
      <c r="Q465" s="320"/>
      <c r="R465" s="320"/>
    </row>
    <row r="466" spans="1:18" ht="15.75" customHeight="1" x14ac:dyDescent="0.25">
      <c r="A466" s="320"/>
      <c r="B466" s="320"/>
      <c r="C466" s="320"/>
      <c r="D466" s="320"/>
      <c r="E466" s="320"/>
      <c r="F466" s="321"/>
      <c r="G466" s="320"/>
      <c r="H466" s="323"/>
      <c r="I466" s="320"/>
      <c r="J466" s="320"/>
      <c r="K466" s="320"/>
      <c r="L466" s="320"/>
      <c r="M466" s="320"/>
      <c r="N466" s="320"/>
      <c r="O466" s="320"/>
      <c r="P466" s="320"/>
      <c r="Q466" s="320"/>
      <c r="R466" s="320"/>
    </row>
    <row r="467" spans="1:18" ht="15.75" customHeight="1" x14ac:dyDescent="0.25">
      <c r="A467" s="320"/>
      <c r="B467" s="320"/>
      <c r="C467" s="320"/>
      <c r="D467" s="320"/>
      <c r="E467" s="320"/>
      <c r="F467" s="321"/>
      <c r="G467" s="320"/>
      <c r="H467" s="323"/>
      <c r="I467" s="320"/>
      <c r="J467" s="320"/>
      <c r="K467" s="320"/>
      <c r="L467" s="320"/>
      <c r="M467" s="320"/>
      <c r="N467" s="320"/>
      <c r="O467" s="320"/>
      <c r="P467" s="320"/>
      <c r="Q467" s="320"/>
      <c r="R467" s="320"/>
    </row>
    <row r="468" spans="1:18" ht="15.75" customHeight="1" x14ac:dyDescent="0.25">
      <c r="A468" s="320"/>
      <c r="B468" s="320"/>
      <c r="C468" s="320"/>
      <c r="D468" s="320"/>
      <c r="E468" s="320"/>
      <c r="F468" s="321"/>
      <c r="G468" s="320"/>
      <c r="H468" s="323"/>
      <c r="I468" s="320"/>
      <c r="J468" s="320"/>
      <c r="K468" s="320"/>
      <c r="L468" s="320"/>
      <c r="M468" s="320"/>
      <c r="N468" s="320"/>
      <c r="O468" s="320"/>
      <c r="P468" s="320"/>
      <c r="Q468" s="320"/>
      <c r="R468" s="320"/>
    </row>
    <row r="469" spans="1:18" ht="15.75" customHeight="1" x14ac:dyDescent="0.25">
      <c r="A469" s="320"/>
      <c r="B469" s="320"/>
      <c r="C469" s="320"/>
      <c r="D469" s="320"/>
      <c r="E469" s="320"/>
      <c r="F469" s="321"/>
      <c r="G469" s="320"/>
      <c r="H469" s="323"/>
      <c r="I469" s="320"/>
      <c r="J469" s="320"/>
      <c r="K469" s="320"/>
      <c r="L469" s="320"/>
      <c r="M469" s="320"/>
      <c r="N469" s="320"/>
      <c r="O469" s="320"/>
      <c r="P469" s="320"/>
      <c r="Q469" s="320"/>
      <c r="R469" s="320"/>
    </row>
    <row r="470" spans="1:18" ht="15.75" customHeight="1" x14ac:dyDescent="0.25">
      <c r="A470" s="320"/>
      <c r="B470" s="320"/>
      <c r="C470" s="320"/>
      <c r="D470" s="320"/>
      <c r="E470" s="320"/>
      <c r="F470" s="321"/>
      <c r="G470" s="320"/>
      <c r="H470" s="323"/>
      <c r="I470" s="320"/>
      <c r="J470" s="320"/>
      <c r="K470" s="320"/>
      <c r="L470" s="320"/>
      <c r="M470" s="320"/>
      <c r="N470" s="320"/>
      <c r="O470" s="320"/>
      <c r="P470" s="320"/>
      <c r="Q470" s="320"/>
      <c r="R470" s="320"/>
    </row>
    <row r="471" spans="1:18" ht="15.75" customHeight="1" x14ac:dyDescent="0.25">
      <c r="A471" s="320"/>
      <c r="B471" s="320"/>
      <c r="C471" s="320"/>
      <c r="D471" s="320"/>
      <c r="E471" s="320"/>
      <c r="F471" s="321"/>
      <c r="G471" s="320"/>
      <c r="H471" s="323"/>
      <c r="I471" s="320"/>
      <c r="J471" s="320"/>
      <c r="K471" s="320"/>
      <c r="L471" s="320"/>
      <c r="M471" s="320"/>
      <c r="N471" s="320"/>
      <c r="O471" s="320"/>
      <c r="P471" s="320"/>
      <c r="Q471" s="320"/>
      <c r="R471" s="320"/>
    </row>
    <row r="472" spans="1:18" ht="15.75" customHeight="1" x14ac:dyDescent="0.25">
      <c r="A472" s="320"/>
      <c r="B472" s="320"/>
      <c r="C472" s="320"/>
      <c r="D472" s="320"/>
      <c r="E472" s="320"/>
      <c r="F472" s="321"/>
      <c r="G472" s="320"/>
      <c r="H472" s="323"/>
      <c r="I472" s="320"/>
      <c r="J472" s="320"/>
      <c r="K472" s="320"/>
      <c r="L472" s="320"/>
      <c r="M472" s="320"/>
      <c r="N472" s="320"/>
      <c r="O472" s="320"/>
      <c r="P472" s="320"/>
      <c r="Q472" s="320"/>
      <c r="R472" s="320"/>
    </row>
    <row r="473" spans="1:18" ht="15.75" customHeight="1" x14ac:dyDescent="0.25">
      <c r="A473" s="320"/>
      <c r="B473" s="320"/>
      <c r="C473" s="320"/>
      <c r="D473" s="320"/>
      <c r="E473" s="320"/>
      <c r="F473" s="321"/>
      <c r="G473" s="320"/>
      <c r="H473" s="323"/>
      <c r="I473" s="320"/>
      <c r="J473" s="320"/>
      <c r="K473" s="320"/>
      <c r="L473" s="320"/>
      <c r="M473" s="320"/>
      <c r="N473" s="320"/>
      <c r="O473" s="320"/>
      <c r="P473" s="320"/>
      <c r="Q473" s="320"/>
      <c r="R473" s="320"/>
    </row>
    <row r="474" spans="1:18" ht="15.75" customHeight="1" x14ac:dyDescent="0.25">
      <c r="A474" s="320"/>
      <c r="B474" s="320"/>
      <c r="C474" s="320"/>
      <c r="D474" s="320"/>
      <c r="E474" s="320"/>
      <c r="F474" s="321"/>
      <c r="G474" s="320"/>
      <c r="H474" s="323"/>
      <c r="I474" s="320"/>
      <c r="J474" s="320"/>
      <c r="K474" s="320"/>
      <c r="L474" s="320"/>
      <c r="M474" s="320"/>
      <c r="N474" s="320"/>
      <c r="O474" s="320"/>
      <c r="P474" s="320"/>
      <c r="Q474" s="320"/>
      <c r="R474" s="320"/>
    </row>
    <row r="475" spans="1:18" ht="15.75" customHeight="1" x14ac:dyDescent="0.25">
      <c r="A475" s="320"/>
      <c r="B475" s="320"/>
      <c r="C475" s="320"/>
      <c r="D475" s="320"/>
      <c r="E475" s="320"/>
      <c r="F475" s="321"/>
      <c r="G475" s="320"/>
      <c r="H475" s="323"/>
      <c r="I475" s="320"/>
      <c r="J475" s="320"/>
      <c r="K475" s="320"/>
      <c r="L475" s="320"/>
      <c r="M475" s="320"/>
      <c r="N475" s="320"/>
      <c r="O475" s="320"/>
      <c r="P475" s="320"/>
      <c r="Q475" s="320"/>
      <c r="R475" s="320"/>
    </row>
    <row r="476" spans="1:18" ht="15.75" customHeight="1" x14ac:dyDescent="0.25">
      <c r="A476" s="320"/>
      <c r="B476" s="320"/>
      <c r="C476" s="320"/>
      <c r="D476" s="320"/>
      <c r="E476" s="320"/>
      <c r="F476" s="321"/>
      <c r="G476" s="320"/>
      <c r="H476" s="323"/>
      <c r="I476" s="320"/>
      <c r="J476" s="320"/>
      <c r="K476" s="320"/>
      <c r="L476" s="320"/>
      <c r="M476" s="320"/>
      <c r="N476" s="320"/>
      <c r="O476" s="320"/>
      <c r="P476" s="320"/>
      <c r="Q476" s="320"/>
      <c r="R476" s="320"/>
    </row>
    <row r="477" spans="1:18" ht="15.75" customHeight="1" x14ac:dyDescent="0.25">
      <c r="A477" s="320"/>
      <c r="B477" s="320"/>
      <c r="C477" s="320"/>
      <c r="D477" s="320"/>
      <c r="E477" s="320"/>
      <c r="F477" s="321"/>
      <c r="G477" s="320"/>
      <c r="H477" s="323"/>
      <c r="I477" s="320"/>
      <c r="J477" s="320"/>
      <c r="K477" s="320"/>
      <c r="L477" s="320"/>
      <c r="M477" s="320"/>
      <c r="N477" s="320"/>
      <c r="O477" s="320"/>
      <c r="P477" s="320"/>
      <c r="Q477" s="320"/>
      <c r="R477" s="320"/>
    </row>
    <row r="478" spans="1:18" ht="15.75" customHeight="1" x14ac:dyDescent="0.25">
      <c r="A478" s="320"/>
      <c r="B478" s="320"/>
      <c r="C478" s="320"/>
      <c r="D478" s="320"/>
      <c r="E478" s="320"/>
      <c r="F478" s="321"/>
      <c r="G478" s="320"/>
      <c r="H478" s="323"/>
      <c r="I478" s="320"/>
      <c r="J478" s="320"/>
      <c r="K478" s="320"/>
      <c r="L478" s="320"/>
      <c r="M478" s="320"/>
      <c r="N478" s="320"/>
      <c r="O478" s="320"/>
      <c r="P478" s="320"/>
      <c r="Q478" s="320"/>
      <c r="R478" s="320"/>
    </row>
    <row r="479" spans="1:18" ht="15.75" customHeight="1" x14ac:dyDescent="0.25">
      <c r="A479" s="320"/>
      <c r="B479" s="320"/>
      <c r="C479" s="320"/>
      <c r="D479" s="320"/>
      <c r="E479" s="320"/>
      <c r="F479" s="321"/>
      <c r="G479" s="320"/>
      <c r="H479" s="323"/>
      <c r="I479" s="320"/>
      <c r="J479" s="320"/>
      <c r="K479" s="320"/>
      <c r="L479" s="320"/>
      <c r="M479" s="320"/>
      <c r="N479" s="320"/>
      <c r="O479" s="320"/>
      <c r="P479" s="320"/>
      <c r="Q479" s="320"/>
      <c r="R479" s="320"/>
    </row>
    <row r="480" spans="1:18" ht="15.75" customHeight="1" x14ac:dyDescent="0.25">
      <c r="A480" s="320"/>
      <c r="B480" s="320"/>
      <c r="C480" s="320"/>
      <c r="D480" s="320"/>
      <c r="E480" s="320"/>
      <c r="F480" s="321"/>
      <c r="G480" s="320"/>
      <c r="H480" s="323"/>
      <c r="I480" s="320"/>
      <c r="J480" s="320"/>
      <c r="K480" s="320"/>
      <c r="L480" s="320"/>
      <c r="M480" s="320"/>
      <c r="N480" s="320"/>
      <c r="O480" s="320"/>
      <c r="P480" s="320"/>
      <c r="Q480" s="320"/>
      <c r="R480" s="320"/>
    </row>
    <row r="481" spans="1:18" ht="15.75" customHeight="1" x14ac:dyDescent="0.25">
      <c r="A481" s="320"/>
      <c r="B481" s="320"/>
      <c r="C481" s="320"/>
      <c r="D481" s="320"/>
      <c r="E481" s="320"/>
      <c r="F481" s="321"/>
      <c r="G481" s="320"/>
      <c r="H481" s="323"/>
      <c r="I481" s="320"/>
      <c r="J481" s="320"/>
      <c r="K481" s="320"/>
      <c r="L481" s="320"/>
      <c r="M481" s="320"/>
      <c r="N481" s="320"/>
      <c r="O481" s="320"/>
      <c r="P481" s="320"/>
      <c r="Q481" s="320"/>
      <c r="R481" s="320"/>
    </row>
    <row r="482" spans="1:18" ht="15.75" customHeight="1" x14ac:dyDescent="0.25">
      <c r="A482" s="320"/>
      <c r="B482" s="320"/>
      <c r="C482" s="320"/>
      <c r="D482" s="320"/>
      <c r="E482" s="320"/>
      <c r="F482" s="321"/>
      <c r="G482" s="320"/>
      <c r="H482" s="323"/>
      <c r="I482" s="320"/>
      <c r="J482" s="320"/>
      <c r="K482" s="320"/>
      <c r="L482" s="320"/>
      <c r="M482" s="320"/>
      <c r="N482" s="320"/>
      <c r="O482" s="320"/>
      <c r="P482" s="320"/>
      <c r="Q482" s="320"/>
      <c r="R482" s="320"/>
    </row>
    <row r="483" spans="1:18" ht="15.75" customHeight="1" x14ac:dyDescent="0.25">
      <c r="A483" s="320"/>
      <c r="B483" s="320"/>
      <c r="C483" s="320"/>
      <c r="D483" s="320"/>
      <c r="E483" s="320"/>
      <c r="F483" s="321"/>
      <c r="G483" s="320"/>
      <c r="H483" s="323"/>
      <c r="I483" s="320"/>
      <c r="J483" s="320"/>
      <c r="K483" s="320"/>
      <c r="L483" s="320"/>
      <c r="M483" s="320"/>
      <c r="N483" s="320"/>
      <c r="O483" s="320"/>
      <c r="P483" s="320"/>
      <c r="Q483" s="320"/>
      <c r="R483" s="320"/>
    </row>
    <row r="484" spans="1:18" ht="15.75" customHeight="1" x14ac:dyDescent="0.25">
      <c r="A484" s="320"/>
      <c r="B484" s="320"/>
      <c r="C484" s="320"/>
      <c r="D484" s="320"/>
      <c r="E484" s="320"/>
      <c r="F484" s="321"/>
      <c r="G484" s="320"/>
      <c r="H484" s="323"/>
      <c r="I484" s="320"/>
      <c r="J484" s="320"/>
      <c r="K484" s="320"/>
      <c r="L484" s="320"/>
      <c r="M484" s="320"/>
      <c r="N484" s="320"/>
      <c r="O484" s="320"/>
      <c r="P484" s="320"/>
      <c r="Q484" s="320"/>
      <c r="R484" s="320"/>
    </row>
    <row r="485" spans="1:18" ht="15.75" customHeight="1" x14ac:dyDescent="0.25">
      <c r="A485" s="320"/>
      <c r="B485" s="320"/>
      <c r="C485" s="320"/>
      <c r="D485" s="320"/>
      <c r="E485" s="320"/>
      <c r="F485" s="321"/>
      <c r="G485" s="320"/>
      <c r="H485" s="323"/>
      <c r="I485" s="320"/>
      <c r="J485" s="320"/>
      <c r="K485" s="320"/>
      <c r="L485" s="320"/>
      <c r="M485" s="320"/>
      <c r="N485" s="320"/>
      <c r="O485" s="320"/>
      <c r="P485" s="320"/>
      <c r="Q485" s="320"/>
      <c r="R485" s="320"/>
    </row>
    <row r="486" spans="1:18" ht="15.75" customHeight="1" x14ac:dyDescent="0.25">
      <c r="A486" s="320"/>
      <c r="B486" s="320"/>
      <c r="C486" s="320"/>
      <c r="D486" s="320"/>
      <c r="E486" s="320"/>
      <c r="F486" s="321"/>
      <c r="G486" s="320"/>
      <c r="H486" s="323"/>
      <c r="I486" s="320"/>
      <c r="J486" s="320"/>
      <c r="K486" s="320"/>
      <c r="L486" s="320"/>
      <c r="M486" s="320"/>
      <c r="N486" s="320"/>
      <c r="O486" s="320"/>
      <c r="P486" s="320"/>
      <c r="Q486" s="320"/>
      <c r="R486" s="320"/>
    </row>
    <row r="487" spans="1:18" ht="15.75" customHeight="1" x14ac:dyDescent="0.25">
      <c r="A487" s="320"/>
      <c r="B487" s="320"/>
      <c r="C487" s="320"/>
      <c r="D487" s="320"/>
      <c r="E487" s="320"/>
      <c r="F487" s="321"/>
      <c r="G487" s="320"/>
      <c r="H487" s="323"/>
      <c r="I487" s="320"/>
      <c r="J487" s="320"/>
      <c r="K487" s="320"/>
      <c r="L487" s="320"/>
      <c r="M487" s="320"/>
      <c r="N487" s="320"/>
      <c r="O487" s="320"/>
      <c r="P487" s="320"/>
      <c r="Q487" s="320"/>
      <c r="R487" s="320"/>
    </row>
    <row r="488" spans="1:18" ht="15.75" customHeight="1" x14ac:dyDescent="0.25">
      <c r="A488" s="320"/>
      <c r="B488" s="320"/>
      <c r="C488" s="320"/>
      <c r="D488" s="320"/>
      <c r="E488" s="320"/>
      <c r="F488" s="321"/>
      <c r="G488" s="320"/>
      <c r="H488" s="323"/>
      <c r="I488" s="320"/>
      <c r="J488" s="320"/>
      <c r="K488" s="320"/>
      <c r="L488" s="320"/>
      <c r="M488" s="320"/>
      <c r="N488" s="320"/>
      <c r="O488" s="320"/>
      <c r="P488" s="320"/>
      <c r="Q488" s="320"/>
      <c r="R488" s="320"/>
    </row>
    <row r="489" spans="1:18" ht="15.75" customHeight="1" x14ac:dyDescent="0.25">
      <c r="A489" s="320"/>
      <c r="B489" s="320"/>
      <c r="C489" s="320"/>
      <c r="D489" s="320"/>
      <c r="E489" s="320"/>
      <c r="F489" s="321"/>
      <c r="G489" s="320"/>
      <c r="H489" s="323"/>
      <c r="I489" s="320"/>
      <c r="J489" s="320"/>
      <c r="K489" s="320"/>
      <c r="L489" s="320"/>
      <c r="M489" s="320"/>
      <c r="N489" s="320"/>
      <c r="O489" s="320"/>
      <c r="P489" s="320"/>
      <c r="Q489" s="320"/>
      <c r="R489" s="320"/>
    </row>
    <row r="490" spans="1:18" ht="15.75" customHeight="1" x14ac:dyDescent="0.25">
      <c r="A490" s="320"/>
      <c r="B490" s="320"/>
      <c r="C490" s="320"/>
      <c r="D490" s="320"/>
      <c r="E490" s="320"/>
      <c r="F490" s="321"/>
      <c r="G490" s="320"/>
      <c r="H490" s="323"/>
      <c r="I490" s="320"/>
      <c r="J490" s="320"/>
      <c r="K490" s="320"/>
      <c r="L490" s="320"/>
      <c r="M490" s="320"/>
      <c r="N490" s="320"/>
      <c r="O490" s="320"/>
      <c r="P490" s="320"/>
      <c r="Q490" s="320"/>
      <c r="R490" s="320"/>
    </row>
    <row r="491" spans="1:18" ht="15.75" customHeight="1" x14ac:dyDescent="0.25">
      <c r="A491" s="320"/>
      <c r="B491" s="320"/>
      <c r="C491" s="320"/>
      <c r="D491" s="320"/>
      <c r="E491" s="320"/>
      <c r="F491" s="321"/>
      <c r="G491" s="320"/>
      <c r="H491" s="323"/>
      <c r="I491" s="320"/>
      <c r="J491" s="320"/>
      <c r="K491" s="320"/>
      <c r="L491" s="320"/>
      <c r="M491" s="320"/>
      <c r="N491" s="320"/>
      <c r="O491" s="320"/>
      <c r="P491" s="320"/>
      <c r="Q491" s="320"/>
      <c r="R491" s="320"/>
    </row>
    <row r="492" spans="1:18" ht="15.75" customHeight="1" x14ac:dyDescent="0.25">
      <c r="A492" s="320"/>
      <c r="B492" s="320"/>
      <c r="C492" s="320"/>
      <c r="D492" s="320"/>
      <c r="E492" s="320"/>
      <c r="F492" s="321"/>
      <c r="G492" s="320"/>
      <c r="H492" s="323"/>
      <c r="I492" s="320"/>
      <c r="J492" s="320"/>
      <c r="K492" s="320"/>
      <c r="L492" s="320"/>
      <c r="M492" s="320"/>
      <c r="N492" s="320"/>
      <c r="O492" s="320"/>
      <c r="P492" s="320"/>
      <c r="Q492" s="320"/>
      <c r="R492" s="320"/>
    </row>
    <row r="493" spans="1:18" ht="15.75" customHeight="1" x14ac:dyDescent="0.25">
      <c r="A493" s="320"/>
      <c r="B493" s="320"/>
      <c r="C493" s="320"/>
      <c r="D493" s="320"/>
      <c r="E493" s="320"/>
      <c r="F493" s="321"/>
      <c r="G493" s="320"/>
      <c r="H493" s="323"/>
      <c r="I493" s="320"/>
      <c r="J493" s="320"/>
      <c r="K493" s="320"/>
      <c r="L493" s="320"/>
      <c r="M493" s="320"/>
      <c r="N493" s="320"/>
      <c r="O493" s="320"/>
      <c r="P493" s="320"/>
      <c r="Q493" s="320"/>
      <c r="R493" s="320"/>
    </row>
    <row r="494" spans="1:18" ht="15.75" customHeight="1" x14ac:dyDescent="0.25">
      <c r="A494" s="320"/>
      <c r="B494" s="320"/>
      <c r="C494" s="320"/>
      <c r="D494" s="320"/>
      <c r="E494" s="320"/>
      <c r="F494" s="321"/>
      <c r="G494" s="320"/>
      <c r="H494" s="323"/>
      <c r="I494" s="320"/>
      <c r="J494" s="320"/>
      <c r="K494" s="320"/>
      <c r="L494" s="320"/>
      <c r="M494" s="320"/>
      <c r="N494" s="320"/>
      <c r="O494" s="320"/>
      <c r="P494" s="320"/>
      <c r="Q494" s="320"/>
      <c r="R494" s="320"/>
    </row>
    <row r="495" spans="1:18" ht="15.75" customHeight="1" x14ac:dyDescent="0.25">
      <c r="A495" s="320"/>
      <c r="B495" s="320"/>
      <c r="C495" s="320"/>
      <c r="D495" s="320"/>
      <c r="E495" s="320"/>
      <c r="F495" s="321"/>
      <c r="G495" s="320"/>
      <c r="H495" s="323"/>
      <c r="I495" s="320"/>
      <c r="J495" s="320"/>
      <c r="K495" s="320"/>
      <c r="L495" s="320"/>
      <c r="M495" s="320"/>
      <c r="N495" s="320"/>
      <c r="O495" s="320"/>
      <c r="P495" s="320"/>
      <c r="Q495" s="320"/>
      <c r="R495" s="320"/>
    </row>
    <row r="496" spans="1:18" ht="15.75" customHeight="1" x14ac:dyDescent="0.25">
      <c r="A496" s="320"/>
      <c r="B496" s="320"/>
      <c r="C496" s="320"/>
      <c r="D496" s="320"/>
      <c r="E496" s="320"/>
      <c r="F496" s="321"/>
      <c r="G496" s="320"/>
      <c r="H496" s="323"/>
      <c r="I496" s="320"/>
      <c r="J496" s="320"/>
      <c r="K496" s="320"/>
      <c r="L496" s="320"/>
      <c r="M496" s="320"/>
      <c r="N496" s="320"/>
      <c r="O496" s="320"/>
      <c r="P496" s="320"/>
      <c r="Q496" s="320"/>
      <c r="R496" s="320"/>
    </row>
    <row r="497" spans="1:18" ht="15.75" customHeight="1" x14ac:dyDescent="0.25">
      <c r="A497" s="320"/>
      <c r="B497" s="320"/>
      <c r="C497" s="320"/>
      <c r="D497" s="320"/>
      <c r="E497" s="320"/>
      <c r="F497" s="321"/>
      <c r="G497" s="320"/>
      <c r="H497" s="323"/>
      <c r="I497" s="320"/>
      <c r="J497" s="320"/>
      <c r="K497" s="320"/>
      <c r="L497" s="320"/>
      <c r="M497" s="320"/>
      <c r="N497" s="320"/>
      <c r="O497" s="320"/>
      <c r="P497" s="320"/>
      <c r="Q497" s="320"/>
      <c r="R497" s="320"/>
    </row>
    <row r="498" spans="1:18" ht="15.75" customHeight="1" x14ac:dyDescent="0.25">
      <c r="A498" s="320"/>
      <c r="B498" s="320"/>
      <c r="C498" s="320"/>
      <c r="D498" s="320"/>
      <c r="E498" s="320"/>
      <c r="F498" s="321"/>
      <c r="G498" s="320"/>
      <c r="H498" s="323"/>
      <c r="I498" s="320"/>
      <c r="J498" s="320"/>
      <c r="K498" s="320"/>
      <c r="L498" s="320"/>
      <c r="M498" s="320"/>
      <c r="N498" s="320"/>
      <c r="O498" s="320"/>
      <c r="P498" s="320"/>
      <c r="Q498" s="320"/>
      <c r="R498" s="320"/>
    </row>
    <row r="499" spans="1:18" ht="15.75" customHeight="1" x14ac:dyDescent="0.25">
      <c r="A499" s="320"/>
      <c r="B499" s="320"/>
      <c r="C499" s="320"/>
      <c r="D499" s="320"/>
      <c r="E499" s="320"/>
      <c r="F499" s="321"/>
      <c r="G499" s="320"/>
      <c r="H499" s="323"/>
      <c r="I499" s="320"/>
      <c r="J499" s="320"/>
      <c r="K499" s="320"/>
      <c r="L499" s="320"/>
      <c r="M499" s="320"/>
      <c r="N499" s="320"/>
      <c r="O499" s="320"/>
      <c r="P499" s="320"/>
      <c r="Q499" s="320"/>
      <c r="R499" s="320"/>
    </row>
    <row r="500" spans="1:18" ht="15.75" customHeight="1" x14ac:dyDescent="0.25">
      <c r="A500" s="320"/>
      <c r="B500" s="320"/>
      <c r="C500" s="320"/>
      <c r="D500" s="320"/>
      <c r="E500" s="320"/>
      <c r="F500" s="321"/>
      <c r="G500" s="320"/>
      <c r="H500" s="323"/>
      <c r="I500" s="320"/>
      <c r="J500" s="320"/>
      <c r="K500" s="320"/>
      <c r="L500" s="320"/>
      <c r="M500" s="320"/>
      <c r="N500" s="320"/>
      <c r="O500" s="320"/>
      <c r="P500" s="320"/>
      <c r="Q500" s="320"/>
      <c r="R500" s="320"/>
    </row>
    <row r="501" spans="1:18" ht="15.75" customHeight="1" x14ac:dyDescent="0.25">
      <c r="A501" s="320"/>
      <c r="B501" s="320"/>
      <c r="C501" s="320"/>
      <c r="D501" s="320"/>
      <c r="E501" s="320"/>
      <c r="F501" s="321"/>
      <c r="G501" s="320"/>
      <c r="H501" s="323"/>
      <c r="I501" s="320"/>
      <c r="J501" s="320"/>
      <c r="K501" s="320"/>
      <c r="L501" s="320"/>
      <c r="M501" s="320"/>
      <c r="N501" s="320"/>
      <c r="O501" s="320"/>
      <c r="P501" s="320"/>
      <c r="Q501" s="320"/>
      <c r="R501" s="320"/>
    </row>
    <row r="502" spans="1:18" ht="15.75" customHeight="1" x14ac:dyDescent="0.25">
      <c r="A502" s="320"/>
      <c r="B502" s="320"/>
      <c r="C502" s="320"/>
      <c r="D502" s="320"/>
      <c r="E502" s="320"/>
      <c r="F502" s="321"/>
      <c r="G502" s="320"/>
      <c r="H502" s="323"/>
      <c r="I502" s="320"/>
      <c r="J502" s="320"/>
      <c r="K502" s="320"/>
      <c r="L502" s="320"/>
      <c r="M502" s="320"/>
      <c r="N502" s="320"/>
      <c r="O502" s="320"/>
      <c r="P502" s="320"/>
      <c r="Q502" s="320"/>
      <c r="R502" s="320"/>
    </row>
    <row r="503" spans="1:18" ht="15.75" customHeight="1" x14ac:dyDescent="0.25">
      <c r="A503" s="320"/>
      <c r="B503" s="320"/>
      <c r="C503" s="320"/>
      <c r="D503" s="320"/>
      <c r="E503" s="320"/>
      <c r="F503" s="321"/>
      <c r="G503" s="320"/>
      <c r="H503" s="323"/>
      <c r="I503" s="320"/>
      <c r="J503" s="320"/>
      <c r="K503" s="320"/>
      <c r="L503" s="320"/>
      <c r="M503" s="320"/>
      <c r="N503" s="320"/>
      <c r="O503" s="320"/>
      <c r="P503" s="320"/>
      <c r="Q503" s="320"/>
      <c r="R503" s="320"/>
    </row>
    <row r="504" spans="1:18" ht="15.75" customHeight="1" x14ac:dyDescent="0.25">
      <c r="A504" s="320"/>
      <c r="B504" s="320"/>
      <c r="C504" s="320"/>
      <c r="D504" s="320"/>
      <c r="E504" s="320"/>
      <c r="F504" s="321"/>
      <c r="G504" s="320"/>
      <c r="H504" s="323"/>
      <c r="I504" s="320"/>
      <c r="J504" s="320"/>
      <c r="K504" s="320"/>
      <c r="L504" s="320"/>
      <c r="M504" s="320"/>
      <c r="N504" s="320"/>
      <c r="O504" s="320"/>
      <c r="P504" s="320"/>
      <c r="Q504" s="320"/>
      <c r="R504" s="320"/>
    </row>
    <row r="505" spans="1:18" ht="15.75" customHeight="1" x14ac:dyDescent="0.25">
      <c r="A505" s="320"/>
      <c r="B505" s="320"/>
      <c r="C505" s="320"/>
      <c r="D505" s="320"/>
      <c r="E505" s="320"/>
      <c r="F505" s="321"/>
      <c r="G505" s="320"/>
      <c r="H505" s="323"/>
      <c r="I505" s="320"/>
      <c r="J505" s="320"/>
      <c r="K505" s="320"/>
      <c r="L505" s="320"/>
      <c r="M505" s="320"/>
      <c r="N505" s="320"/>
      <c r="O505" s="320"/>
      <c r="P505" s="320"/>
      <c r="Q505" s="320"/>
      <c r="R505" s="320"/>
    </row>
    <row r="506" spans="1:18" ht="15.75" customHeight="1" x14ac:dyDescent="0.25">
      <c r="A506" s="320"/>
      <c r="B506" s="320"/>
      <c r="C506" s="320"/>
      <c r="D506" s="320"/>
      <c r="E506" s="320"/>
      <c r="F506" s="321"/>
      <c r="G506" s="320"/>
      <c r="H506" s="323"/>
      <c r="I506" s="320"/>
      <c r="J506" s="320"/>
      <c r="K506" s="320"/>
      <c r="L506" s="320"/>
      <c r="M506" s="320"/>
      <c r="N506" s="320"/>
      <c r="O506" s="320"/>
      <c r="P506" s="320"/>
      <c r="Q506" s="320"/>
      <c r="R506" s="320"/>
    </row>
    <row r="507" spans="1:18" ht="15.75" customHeight="1" x14ac:dyDescent="0.25">
      <c r="A507" s="320"/>
      <c r="B507" s="320"/>
      <c r="C507" s="320"/>
      <c r="D507" s="320"/>
      <c r="E507" s="320"/>
      <c r="F507" s="321"/>
      <c r="G507" s="320"/>
      <c r="H507" s="323"/>
      <c r="I507" s="320"/>
      <c r="J507" s="320"/>
      <c r="K507" s="320"/>
      <c r="L507" s="320"/>
      <c r="M507" s="320"/>
      <c r="N507" s="320"/>
      <c r="O507" s="320"/>
      <c r="P507" s="320"/>
      <c r="Q507" s="320"/>
      <c r="R507" s="320"/>
    </row>
    <row r="508" spans="1:18" ht="15.75" customHeight="1" x14ac:dyDescent="0.25">
      <c r="A508" s="320"/>
      <c r="B508" s="320"/>
      <c r="C508" s="320"/>
      <c r="D508" s="320"/>
      <c r="E508" s="320"/>
      <c r="F508" s="321"/>
      <c r="G508" s="320"/>
      <c r="H508" s="323"/>
      <c r="I508" s="320"/>
      <c r="J508" s="320"/>
      <c r="K508" s="320"/>
      <c r="L508" s="320"/>
      <c r="M508" s="320"/>
      <c r="N508" s="320"/>
      <c r="O508" s="320"/>
      <c r="P508" s="320"/>
      <c r="Q508" s="320"/>
      <c r="R508" s="320"/>
    </row>
    <row r="509" spans="1:18" ht="15.75" customHeight="1" x14ac:dyDescent="0.25">
      <c r="A509" s="320"/>
      <c r="B509" s="320"/>
      <c r="C509" s="320"/>
      <c r="D509" s="320"/>
      <c r="E509" s="320"/>
      <c r="F509" s="321"/>
      <c r="G509" s="320"/>
      <c r="H509" s="323"/>
      <c r="I509" s="320"/>
      <c r="J509" s="320"/>
      <c r="K509" s="320"/>
      <c r="L509" s="320"/>
      <c r="M509" s="320"/>
      <c r="N509" s="320"/>
      <c r="O509" s="320"/>
      <c r="P509" s="320"/>
      <c r="Q509" s="320"/>
      <c r="R509" s="320"/>
    </row>
    <row r="510" spans="1:18" ht="15.75" customHeight="1" x14ac:dyDescent="0.25">
      <c r="A510" s="320"/>
      <c r="B510" s="320"/>
      <c r="C510" s="320"/>
      <c r="D510" s="320"/>
      <c r="E510" s="320"/>
      <c r="F510" s="321"/>
      <c r="G510" s="320"/>
      <c r="H510" s="323"/>
      <c r="I510" s="320"/>
      <c r="J510" s="320"/>
      <c r="K510" s="320"/>
      <c r="L510" s="320"/>
      <c r="M510" s="320"/>
      <c r="N510" s="320"/>
      <c r="O510" s="320"/>
      <c r="P510" s="320"/>
      <c r="Q510" s="320"/>
      <c r="R510" s="320"/>
    </row>
    <row r="511" spans="1:18" ht="15.75" customHeight="1" x14ac:dyDescent="0.25">
      <c r="A511" s="320"/>
      <c r="B511" s="320"/>
      <c r="C511" s="320"/>
      <c r="D511" s="320"/>
      <c r="E511" s="320"/>
      <c r="F511" s="321"/>
      <c r="G511" s="320"/>
      <c r="H511" s="323"/>
      <c r="I511" s="320"/>
      <c r="J511" s="320"/>
      <c r="K511" s="320"/>
      <c r="L511" s="320"/>
      <c r="M511" s="320"/>
      <c r="N511" s="320"/>
      <c r="O511" s="320"/>
      <c r="P511" s="320"/>
      <c r="Q511" s="320"/>
      <c r="R511" s="320"/>
    </row>
    <row r="512" spans="1:18" ht="15.75" customHeight="1" x14ac:dyDescent="0.25">
      <c r="A512" s="320"/>
      <c r="B512" s="320"/>
      <c r="C512" s="320"/>
      <c r="D512" s="320"/>
      <c r="E512" s="320"/>
      <c r="F512" s="321"/>
      <c r="G512" s="320"/>
      <c r="H512" s="323"/>
      <c r="I512" s="320"/>
      <c r="J512" s="320"/>
      <c r="K512" s="320"/>
      <c r="L512" s="320"/>
      <c r="M512" s="320"/>
      <c r="N512" s="320"/>
      <c r="O512" s="320"/>
      <c r="P512" s="320"/>
      <c r="Q512" s="320"/>
      <c r="R512" s="320"/>
    </row>
    <row r="513" spans="1:18" ht="15.75" customHeight="1" x14ac:dyDescent="0.25">
      <c r="A513" s="320"/>
      <c r="B513" s="320"/>
      <c r="C513" s="320"/>
      <c r="D513" s="320"/>
      <c r="E513" s="320"/>
      <c r="F513" s="321"/>
      <c r="G513" s="320"/>
      <c r="H513" s="323"/>
      <c r="I513" s="320"/>
      <c r="J513" s="320"/>
      <c r="K513" s="320"/>
      <c r="L513" s="320"/>
      <c r="M513" s="320"/>
      <c r="N513" s="320"/>
      <c r="O513" s="320"/>
      <c r="P513" s="320"/>
      <c r="Q513" s="320"/>
      <c r="R513" s="320"/>
    </row>
    <row r="514" spans="1:18" ht="15.75" customHeight="1" x14ac:dyDescent="0.25">
      <c r="A514" s="320"/>
      <c r="B514" s="320"/>
      <c r="C514" s="320"/>
      <c r="D514" s="320"/>
      <c r="E514" s="320"/>
      <c r="F514" s="321"/>
      <c r="G514" s="320"/>
      <c r="H514" s="323"/>
      <c r="I514" s="320"/>
      <c r="J514" s="320"/>
      <c r="K514" s="320"/>
      <c r="L514" s="320"/>
      <c r="M514" s="320"/>
      <c r="N514" s="320"/>
      <c r="O514" s="320"/>
      <c r="P514" s="320"/>
      <c r="Q514" s="320"/>
      <c r="R514" s="320"/>
    </row>
    <row r="515" spans="1:18" ht="15.75" customHeight="1" x14ac:dyDescent="0.25">
      <c r="A515" s="320"/>
      <c r="B515" s="320"/>
      <c r="C515" s="320"/>
      <c r="D515" s="320"/>
      <c r="E515" s="320"/>
      <c r="F515" s="321"/>
      <c r="G515" s="320"/>
      <c r="H515" s="323"/>
      <c r="I515" s="320"/>
      <c r="J515" s="320"/>
      <c r="K515" s="320"/>
      <c r="L515" s="320"/>
      <c r="M515" s="320"/>
      <c r="N515" s="320"/>
      <c r="O515" s="320"/>
      <c r="P515" s="320"/>
      <c r="Q515" s="320"/>
      <c r="R515" s="320"/>
    </row>
    <row r="516" spans="1:18" ht="15.75" customHeight="1" x14ac:dyDescent="0.25">
      <c r="A516" s="320"/>
      <c r="B516" s="320"/>
      <c r="C516" s="320"/>
      <c r="D516" s="320"/>
      <c r="E516" s="320"/>
      <c r="F516" s="321"/>
      <c r="G516" s="320"/>
      <c r="H516" s="323"/>
      <c r="I516" s="320"/>
      <c r="J516" s="320"/>
      <c r="K516" s="320"/>
      <c r="L516" s="320"/>
      <c r="M516" s="320"/>
      <c r="N516" s="320"/>
      <c r="O516" s="320"/>
      <c r="P516" s="320"/>
      <c r="Q516" s="320"/>
      <c r="R516" s="320"/>
    </row>
    <row r="517" spans="1:18" ht="15.75" customHeight="1" x14ac:dyDescent="0.25">
      <c r="A517" s="320"/>
      <c r="B517" s="320"/>
      <c r="C517" s="320"/>
      <c r="D517" s="320"/>
      <c r="E517" s="320"/>
      <c r="F517" s="321"/>
      <c r="G517" s="320"/>
      <c r="H517" s="323"/>
      <c r="I517" s="320"/>
      <c r="J517" s="320"/>
      <c r="K517" s="320"/>
      <c r="L517" s="320"/>
      <c r="M517" s="320"/>
      <c r="N517" s="320"/>
      <c r="O517" s="320"/>
      <c r="P517" s="320"/>
      <c r="Q517" s="320"/>
      <c r="R517" s="320"/>
    </row>
    <row r="518" spans="1:18" ht="15.75" customHeight="1" x14ac:dyDescent="0.25">
      <c r="A518" s="320"/>
      <c r="B518" s="320"/>
      <c r="C518" s="320"/>
      <c r="D518" s="320"/>
      <c r="E518" s="320"/>
      <c r="F518" s="321"/>
      <c r="G518" s="320"/>
      <c r="H518" s="323"/>
      <c r="I518" s="320"/>
      <c r="J518" s="320"/>
      <c r="K518" s="320"/>
      <c r="L518" s="320"/>
      <c r="M518" s="320"/>
      <c r="N518" s="320"/>
      <c r="O518" s="320"/>
      <c r="P518" s="320"/>
      <c r="Q518" s="320"/>
      <c r="R518" s="320"/>
    </row>
    <row r="519" spans="1:18" ht="15.75" customHeight="1" x14ac:dyDescent="0.25">
      <c r="A519" s="320"/>
      <c r="B519" s="320"/>
      <c r="C519" s="320"/>
      <c r="D519" s="320"/>
      <c r="E519" s="320"/>
      <c r="F519" s="321"/>
      <c r="G519" s="320"/>
      <c r="H519" s="323"/>
      <c r="I519" s="320"/>
      <c r="J519" s="320"/>
      <c r="K519" s="320"/>
      <c r="L519" s="320"/>
      <c r="M519" s="320"/>
      <c r="N519" s="320"/>
      <c r="O519" s="320"/>
      <c r="P519" s="320"/>
      <c r="Q519" s="320"/>
      <c r="R519" s="320"/>
    </row>
    <row r="520" spans="1:18" ht="15.75" customHeight="1" x14ac:dyDescent="0.25">
      <c r="A520" s="320"/>
      <c r="B520" s="320"/>
      <c r="C520" s="320"/>
      <c r="D520" s="320"/>
      <c r="E520" s="320"/>
      <c r="F520" s="321"/>
      <c r="G520" s="320"/>
      <c r="H520" s="323"/>
      <c r="I520" s="320"/>
      <c r="J520" s="320"/>
      <c r="K520" s="320"/>
      <c r="L520" s="320"/>
      <c r="M520" s="320"/>
      <c r="N520" s="320"/>
      <c r="O520" s="320"/>
      <c r="P520" s="320"/>
      <c r="Q520" s="320"/>
      <c r="R520" s="320"/>
    </row>
    <row r="521" spans="1:18" ht="15.75" customHeight="1" x14ac:dyDescent="0.25">
      <c r="A521" s="320"/>
      <c r="B521" s="320"/>
      <c r="C521" s="320"/>
      <c r="D521" s="320"/>
      <c r="E521" s="320"/>
      <c r="F521" s="321"/>
      <c r="G521" s="320"/>
      <c r="H521" s="323"/>
      <c r="I521" s="320"/>
      <c r="J521" s="320"/>
      <c r="K521" s="320"/>
      <c r="L521" s="320"/>
      <c r="M521" s="320"/>
      <c r="N521" s="320"/>
      <c r="O521" s="320"/>
      <c r="P521" s="320"/>
      <c r="Q521" s="320"/>
      <c r="R521" s="320"/>
    </row>
    <row r="522" spans="1:18" ht="15.75" customHeight="1" x14ac:dyDescent="0.25">
      <c r="A522" s="320"/>
      <c r="B522" s="320"/>
      <c r="C522" s="320"/>
      <c r="D522" s="320"/>
      <c r="E522" s="320"/>
      <c r="F522" s="321"/>
      <c r="G522" s="320"/>
      <c r="H522" s="323"/>
      <c r="I522" s="320"/>
      <c r="J522" s="320"/>
      <c r="K522" s="320"/>
      <c r="L522" s="320"/>
      <c r="M522" s="320"/>
      <c r="N522" s="320"/>
      <c r="O522" s="320"/>
      <c r="P522" s="320"/>
      <c r="Q522" s="320"/>
      <c r="R522" s="320"/>
    </row>
    <row r="523" spans="1:18" ht="15.75" customHeight="1" x14ac:dyDescent="0.25">
      <c r="A523" s="320"/>
      <c r="B523" s="320"/>
      <c r="C523" s="320"/>
      <c r="D523" s="320"/>
      <c r="E523" s="320"/>
      <c r="F523" s="321"/>
      <c r="G523" s="320"/>
      <c r="H523" s="323"/>
      <c r="I523" s="320"/>
      <c r="J523" s="320"/>
      <c r="K523" s="320"/>
      <c r="L523" s="320"/>
      <c r="M523" s="320"/>
      <c r="N523" s="320"/>
      <c r="O523" s="320"/>
      <c r="P523" s="320"/>
      <c r="Q523" s="320"/>
      <c r="R523" s="320"/>
    </row>
    <row r="524" spans="1:18" ht="15.75" customHeight="1" x14ac:dyDescent="0.25">
      <c r="A524" s="320"/>
      <c r="B524" s="320"/>
      <c r="C524" s="320"/>
      <c r="D524" s="320"/>
      <c r="E524" s="320"/>
      <c r="F524" s="321"/>
      <c r="G524" s="320"/>
      <c r="H524" s="323"/>
      <c r="I524" s="320"/>
      <c r="J524" s="320"/>
      <c r="K524" s="320"/>
      <c r="L524" s="320"/>
      <c r="M524" s="320"/>
      <c r="N524" s="320"/>
      <c r="O524" s="320"/>
      <c r="P524" s="320"/>
      <c r="Q524" s="320"/>
      <c r="R524" s="320"/>
    </row>
    <row r="525" spans="1:18" ht="15.75" customHeight="1" x14ac:dyDescent="0.25">
      <c r="A525" s="320"/>
      <c r="B525" s="320"/>
      <c r="C525" s="320"/>
      <c r="D525" s="320"/>
      <c r="E525" s="320"/>
      <c r="F525" s="321"/>
      <c r="G525" s="320"/>
      <c r="H525" s="323"/>
      <c r="I525" s="320"/>
      <c r="J525" s="320"/>
      <c r="K525" s="320"/>
      <c r="L525" s="320"/>
      <c r="M525" s="320"/>
      <c r="N525" s="320"/>
      <c r="O525" s="320"/>
      <c r="P525" s="320"/>
      <c r="Q525" s="320"/>
      <c r="R525" s="320"/>
    </row>
    <row r="526" spans="1:18" ht="15.75" customHeight="1" x14ac:dyDescent="0.25">
      <c r="A526" s="320"/>
      <c r="B526" s="320"/>
      <c r="C526" s="320"/>
      <c r="D526" s="320"/>
      <c r="E526" s="320"/>
      <c r="F526" s="321"/>
      <c r="G526" s="320"/>
      <c r="H526" s="323"/>
      <c r="I526" s="320"/>
      <c r="J526" s="320"/>
      <c r="K526" s="320"/>
      <c r="L526" s="320"/>
      <c r="M526" s="320"/>
      <c r="N526" s="320"/>
      <c r="O526" s="320"/>
      <c r="P526" s="320"/>
      <c r="Q526" s="320"/>
      <c r="R526" s="320"/>
    </row>
    <row r="527" spans="1:18" ht="15.75" customHeight="1" x14ac:dyDescent="0.25">
      <c r="A527" s="320"/>
      <c r="B527" s="320"/>
      <c r="C527" s="320"/>
      <c r="D527" s="320"/>
      <c r="E527" s="320"/>
      <c r="F527" s="321"/>
      <c r="G527" s="320"/>
      <c r="H527" s="323"/>
      <c r="I527" s="320"/>
      <c r="J527" s="320"/>
      <c r="K527" s="320"/>
      <c r="L527" s="320"/>
      <c r="M527" s="320"/>
      <c r="N527" s="320"/>
      <c r="O527" s="320"/>
      <c r="P527" s="320"/>
      <c r="Q527" s="320"/>
      <c r="R527" s="320"/>
    </row>
    <row r="528" spans="1:18" ht="15.75" customHeight="1" x14ac:dyDescent="0.25">
      <c r="A528" s="320"/>
      <c r="B528" s="320"/>
      <c r="C528" s="320"/>
      <c r="D528" s="320"/>
      <c r="E528" s="320"/>
      <c r="F528" s="321"/>
      <c r="G528" s="320"/>
      <c r="H528" s="323"/>
      <c r="I528" s="320"/>
      <c r="J528" s="320"/>
      <c r="K528" s="320"/>
      <c r="L528" s="320"/>
      <c r="M528" s="320"/>
      <c r="N528" s="320"/>
      <c r="O528" s="320"/>
      <c r="P528" s="320"/>
      <c r="Q528" s="320"/>
      <c r="R528" s="320"/>
    </row>
    <row r="529" spans="1:18" ht="15.75" customHeight="1" x14ac:dyDescent="0.25">
      <c r="A529" s="320"/>
      <c r="B529" s="320"/>
      <c r="C529" s="320"/>
      <c r="D529" s="320"/>
      <c r="E529" s="320"/>
      <c r="F529" s="321"/>
      <c r="G529" s="320"/>
      <c r="H529" s="323"/>
      <c r="I529" s="320"/>
      <c r="J529" s="320"/>
      <c r="K529" s="320"/>
      <c r="L529" s="320"/>
      <c r="M529" s="320"/>
      <c r="N529" s="320"/>
      <c r="O529" s="320"/>
      <c r="P529" s="320"/>
      <c r="Q529" s="320"/>
      <c r="R529" s="320"/>
    </row>
    <row r="530" spans="1:18" ht="15.75" customHeight="1" x14ac:dyDescent="0.25">
      <c r="A530" s="320"/>
      <c r="B530" s="320"/>
      <c r="C530" s="320"/>
      <c r="D530" s="320"/>
      <c r="E530" s="320"/>
      <c r="F530" s="321"/>
      <c r="G530" s="320"/>
      <c r="H530" s="323"/>
      <c r="I530" s="320"/>
      <c r="J530" s="320"/>
      <c r="K530" s="320"/>
      <c r="L530" s="320"/>
      <c r="M530" s="320"/>
      <c r="N530" s="320"/>
      <c r="O530" s="320"/>
      <c r="P530" s="320"/>
      <c r="Q530" s="320"/>
      <c r="R530" s="320"/>
    </row>
    <row r="531" spans="1:18" ht="15.75" customHeight="1" x14ac:dyDescent="0.25">
      <c r="A531" s="320"/>
      <c r="B531" s="320"/>
      <c r="C531" s="320"/>
      <c r="D531" s="320"/>
      <c r="E531" s="320"/>
      <c r="F531" s="321"/>
      <c r="G531" s="320"/>
      <c r="H531" s="323"/>
      <c r="I531" s="320"/>
      <c r="J531" s="320"/>
      <c r="K531" s="320"/>
      <c r="L531" s="320"/>
      <c r="M531" s="320"/>
      <c r="N531" s="320"/>
      <c r="O531" s="320"/>
      <c r="P531" s="320"/>
      <c r="Q531" s="320"/>
      <c r="R531" s="320"/>
    </row>
    <row r="532" spans="1:18" ht="15.75" customHeight="1" x14ac:dyDescent="0.25">
      <c r="A532" s="320"/>
      <c r="B532" s="320"/>
      <c r="C532" s="320"/>
      <c r="D532" s="320"/>
      <c r="E532" s="320"/>
      <c r="F532" s="321"/>
      <c r="G532" s="320"/>
      <c r="H532" s="323"/>
      <c r="I532" s="320"/>
      <c r="J532" s="320"/>
      <c r="K532" s="320"/>
      <c r="L532" s="320"/>
      <c r="M532" s="320"/>
      <c r="N532" s="320"/>
      <c r="O532" s="320"/>
      <c r="P532" s="320"/>
      <c r="Q532" s="320"/>
      <c r="R532" s="320"/>
    </row>
    <row r="533" spans="1:18" ht="15.75" customHeight="1" x14ac:dyDescent="0.25">
      <c r="A533" s="320"/>
      <c r="B533" s="320"/>
      <c r="C533" s="320"/>
      <c r="D533" s="320"/>
      <c r="E533" s="320"/>
      <c r="F533" s="321"/>
      <c r="G533" s="320"/>
      <c r="H533" s="323"/>
      <c r="I533" s="320"/>
      <c r="J533" s="320"/>
      <c r="K533" s="320"/>
      <c r="L533" s="320"/>
      <c r="M533" s="320"/>
      <c r="N533" s="320"/>
      <c r="O533" s="320"/>
      <c r="P533" s="320"/>
      <c r="Q533" s="320"/>
      <c r="R533" s="320"/>
    </row>
    <row r="534" spans="1:18" ht="15.75" customHeight="1" x14ac:dyDescent="0.25">
      <c r="A534" s="320"/>
      <c r="B534" s="320"/>
      <c r="C534" s="320"/>
      <c r="D534" s="320"/>
      <c r="E534" s="320"/>
      <c r="F534" s="321"/>
      <c r="G534" s="320"/>
      <c r="H534" s="323"/>
      <c r="I534" s="320"/>
      <c r="J534" s="320"/>
      <c r="K534" s="320"/>
      <c r="L534" s="320"/>
      <c r="M534" s="320"/>
      <c r="N534" s="320"/>
      <c r="O534" s="320"/>
      <c r="P534" s="320"/>
      <c r="Q534" s="320"/>
      <c r="R534" s="320"/>
    </row>
    <row r="535" spans="1:18" ht="15.75" customHeight="1" x14ac:dyDescent="0.25">
      <c r="A535" s="320"/>
      <c r="B535" s="320"/>
      <c r="C535" s="320"/>
      <c r="D535" s="320"/>
      <c r="E535" s="320"/>
      <c r="F535" s="321"/>
      <c r="G535" s="320"/>
      <c r="H535" s="323"/>
      <c r="I535" s="320"/>
      <c r="J535" s="320"/>
      <c r="K535" s="320"/>
      <c r="L535" s="320"/>
      <c r="M535" s="320"/>
      <c r="N535" s="320"/>
      <c r="O535" s="320"/>
      <c r="P535" s="320"/>
      <c r="Q535" s="320"/>
      <c r="R535" s="320"/>
    </row>
    <row r="536" spans="1:18" ht="15.75" customHeight="1" x14ac:dyDescent="0.25">
      <c r="A536" s="320"/>
      <c r="B536" s="320"/>
      <c r="C536" s="320"/>
      <c r="D536" s="320"/>
      <c r="E536" s="320"/>
      <c r="F536" s="321"/>
      <c r="G536" s="320"/>
      <c r="H536" s="323"/>
      <c r="I536" s="320"/>
      <c r="J536" s="320"/>
      <c r="K536" s="320"/>
      <c r="L536" s="320"/>
      <c r="M536" s="320"/>
      <c r="N536" s="320"/>
      <c r="O536" s="320"/>
      <c r="P536" s="320"/>
      <c r="Q536" s="320"/>
      <c r="R536" s="320"/>
    </row>
    <row r="537" spans="1:18" ht="15.75" customHeight="1" x14ac:dyDescent="0.25">
      <c r="A537" s="320"/>
      <c r="B537" s="320"/>
      <c r="C537" s="320"/>
      <c r="D537" s="320"/>
      <c r="E537" s="320"/>
      <c r="F537" s="321"/>
      <c r="G537" s="320"/>
      <c r="H537" s="323"/>
      <c r="I537" s="320"/>
      <c r="J537" s="320"/>
      <c r="K537" s="320"/>
      <c r="L537" s="320"/>
      <c r="M537" s="320"/>
      <c r="N537" s="320"/>
      <c r="O537" s="320"/>
      <c r="P537" s="320"/>
      <c r="Q537" s="320"/>
      <c r="R537" s="320"/>
    </row>
    <row r="538" spans="1:18" ht="15.75" customHeight="1" x14ac:dyDescent="0.25">
      <c r="A538" s="320"/>
      <c r="B538" s="320"/>
      <c r="C538" s="320"/>
      <c r="D538" s="320"/>
      <c r="E538" s="320"/>
      <c r="F538" s="321"/>
      <c r="G538" s="320"/>
      <c r="H538" s="323"/>
      <c r="I538" s="320"/>
      <c r="J538" s="320"/>
      <c r="K538" s="320"/>
      <c r="L538" s="320"/>
      <c r="M538" s="320"/>
      <c r="N538" s="320"/>
      <c r="O538" s="320"/>
      <c r="P538" s="320"/>
      <c r="Q538" s="320"/>
      <c r="R538" s="320"/>
    </row>
    <row r="539" spans="1:18" ht="15.75" customHeight="1" x14ac:dyDescent="0.25">
      <c r="A539" s="320"/>
      <c r="B539" s="320"/>
      <c r="C539" s="320"/>
      <c r="D539" s="320"/>
      <c r="E539" s="320"/>
      <c r="F539" s="321"/>
      <c r="G539" s="320"/>
      <c r="H539" s="323"/>
      <c r="I539" s="320"/>
      <c r="J539" s="320"/>
      <c r="K539" s="320"/>
      <c r="L539" s="320"/>
      <c r="M539" s="320"/>
      <c r="N539" s="320"/>
      <c r="O539" s="320"/>
      <c r="P539" s="320"/>
      <c r="Q539" s="320"/>
      <c r="R539" s="320"/>
    </row>
    <row r="540" spans="1:18" ht="15.75" customHeight="1" x14ac:dyDescent="0.25">
      <c r="A540" s="320"/>
      <c r="B540" s="320"/>
      <c r="C540" s="320"/>
      <c r="D540" s="320"/>
      <c r="E540" s="320"/>
      <c r="F540" s="321"/>
      <c r="G540" s="320"/>
      <c r="H540" s="323"/>
      <c r="I540" s="320"/>
      <c r="J540" s="320"/>
      <c r="K540" s="320"/>
      <c r="L540" s="320"/>
      <c r="M540" s="320"/>
      <c r="N540" s="320"/>
      <c r="O540" s="320"/>
      <c r="P540" s="320"/>
      <c r="Q540" s="320"/>
      <c r="R540" s="320"/>
    </row>
    <row r="541" spans="1:18" ht="15.75" customHeight="1" x14ac:dyDescent="0.25">
      <c r="A541" s="320"/>
      <c r="B541" s="320"/>
      <c r="C541" s="320"/>
      <c r="D541" s="320"/>
      <c r="E541" s="320"/>
      <c r="F541" s="321"/>
      <c r="G541" s="320"/>
      <c r="H541" s="323"/>
      <c r="I541" s="320"/>
      <c r="J541" s="320"/>
      <c r="K541" s="320"/>
      <c r="L541" s="320"/>
      <c r="M541" s="320"/>
      <c r="N541" s="320"/>
      <c r="O541" s="320"/>
      <c r="P541" s="320"/>
      <c r="Q541" s="320"/>
      <c r="R541" s="320"/>
    </row>
    <row r="542" spans="1:18" ht="15.75" customHeight="1" x14ac:dyDescent="0.25">
      <c r="A542" s="320"/>
      <c r="B542" s="320"/>
      <c r="C542" s="320"/>
      <c r="D542" s="320"/>
      <c r="E542" s="320"/>
      <c r="F542" s="321"/>
      <c r="G542" s="320"/>
      <c r="H542" s="323"/>
      <c r="I542" s="320"/>
      <c r="J542" s="320"/>
      <c r="K542" s="320"/>
      <c r="L542" s="320"/>
      <c r="M542" s="320"/>
      <c r="N542" s="320"/>
      <c r="O542" s="320"/>
      <c r="P542" s="320"/>
      <c r="Q542" s="320"/>
      <c r="R542" s="320"/>
    </row>
    <row r="543" spans="1:18" ht="15.75" customHeight="1" x14ac:dyDescent="0.25">
      <c r="A543" s="320"/>
      <c r="B543" s="320"/>
      <c r="C543" s="320"/>
      <c r="D543" s="320"/>
      <c r="E543" s="320"/>
      <c r="F543" s="321"/>
      <c r="G543" s="320"/>
      <c r="H543" s="323"/>
      <c r="I543" s="320"/>
      <c r="J543" s="320"/>
      <c r="K543" s="320"/>
      <c r="L543" s="320"/>
      <c r="M543" s="320"/>
      <c r="N543" s="320"/>
      <c r="O543" s="320"/>
      <c r="P543" s="320"/>
      <c r="Q543" s="320"/>
      <c r="R543" s="320"/>
    </row>
    <row r="544" spans="1:18" ht="15.75" customHeight="1" x14ac:dyDescent="0.25">
      <c r="A544" s="320"/>
      <c r="B544" s="320"/>
      <c r="C544" s="320"/>
      <c r="D544" s="320"/>
      <c r="E544" s="320"/>
      <c r="F544" s="321"/>
      <c r="G544" s="320"/>
      <c r="H544" s="323"/>
      <c r="I544" s="320"/>
      <c r="J544" s="320"/>
      <c r="K544" s="320"/>
      <c r="L544" s="320"/>
      <c r="M544" s="320"/>
      <c r="N544" s="320"/>
      <c r="O544" s="320"/>
      <c r="P544" s="320"/>
      <c r="Q544" s="320"/>
      <c r="R544" s="320"/>
    </row>
    <row r="545" spans="1:18" ht="15.75" customHeight="1" x14ac:dyDescent="0.25">
      <c r="A545" s="320"/>
      <c r="B545" s="320"/>
      <c r="C545" s="320"/>
      <c r="D545" s="320"/>
      <c r="E545" s="320"/>
      <c r="F545" s="321"/>
      <c r="G545" s="320"/>
      <c r="H545" s="323"/>
      <c r="I545" s="320"/>
      <c r="J545" s="320"/>
      <c r="K545" s="320"/>
      <c r="L545" s="320"/>
      <c r="M545" s="320"/>
      <c r="N545" s="320"/>
      <c r="O545" s="320"/>
      <c r="P545" s="320"/>
      <c r="Q545" s="320"/>
      <c r="R545" s="320"/>
    </row>
    <row r="546" spans="1:18" ht="15.75" customHeight="1" x14ac:dyDescent="0.25">
      <c r="A546" s="320"/>
      <c r="B546" s="320"/>
      <c r="C546" s="320"/>
      <c r="D546" s="320"/>
      <c r="E546" s="320"/>
      <c r="F546" s="321"/>
      <c r="G546" s="320"/>
      <c r="H546" s="323"/>
      <c r="I546" s="320"/>
      <c r="J546" s="320"/>
      <c r="K546" s="320"/>
      <c r="L546" s="320"/>
      <c r="M546" s="320"/>
      <c r="N546" s="320"/>
      <c r="O546" s="320"/>
      <c r="P546" s="320"/>
      <c r="Q546" s="320"/>
      <c r="R546" s="320"/>
    </row>
    <row r="547" spans="1:18" ht="15.75" customHeight="1" x14ac:dyDescent="0.25">
      <c r="A547" s="320"/>
      <c r="B547" s="320"/>
      <c r="C547" s="320"/>
      <c r="D547" s="320"/>
      <c r="E547" s="320"/>
      <c r="F547" s="321"/>
      <c r="G547" s="320"/>
      <c r="H547" s="323"/>
      <c r="I547" s="320"/>
      <c r="J547" s="320"/>
      <c r="K547" s="320"/>
      <c r="L547" s="320"/>
      <c r="M547" s="320"/>
      <c r="N547" s="320"/>
      <c r="O547" s="320"/>
      <c r="P547" s="320"/>
      <c r="Q547" s="320"/>
      <c r="R547" s="320"/>
    </row>
    <row r="548" spans="1:18" ht="15.75" customHeight="1" x14ac:dyDescent="0.25">
      <c r="A548" s="320"/>
      <c r="B548" s="320"/>
      <c r="C548" s="320"/>
      <c r="D548" s="320"/>
      <c r="E548" s="320"/>
      <c r="F548" s="321"/>
      <c r="G548" s="320"/>
      <c r="H548" s="323"/>
      <c r="I548" s="320"/>
      <c r="J548" s="320"/>
      <c r="K548" s="320"/>
      <c r="L548" s="320"/>
      <c r="M548" s="320"/>
      <c r="N548" s="320"/>
      <c r="O548" s="320"/>
      <c r="P548" s="320"/>
      <c r="Q548" s="320"/>
      <c r="R548" s="320"/>
    </row>
    <row r="549" spans="1:18" ht="15.75" customHeight="1" x14ac:dyDescent="0.25">
      <c r="A549" s="320"/>
      <c r="B549" s="320"/>
      <c r="C549" s="320"/>
      <c r="D549" s="320"/>
      <c r="E549" s="320"/>
      <c r="F549" s="321"/>
      <c r="G549" s="320"/>
      <c r="H549" s="323"/>
      <c r="I549" s="320"/>
      <c r="J549" s="320"/>
      <c r="K549" s="320"/>
      <c r="L549" s="320"/>
      <c r="M549" s="320"/>
      <c r="N549" s="320"/>
      <c r="O549" s="320"/>
      <c r="P549" s="320"/>
      <c r="Q549" s="320"/>
      <c r="R549" s="320"/>
    </row>
    <row r="550" spans="1:18" ht="15.75" customHeight="1" x14ac:dyDescent="0.25">
      <c r="A550" s="320"/>
      <c r="B550" s="320"/>
      <c r="C550" s="320"/>
      <c r="D550" s="320"/>
      <c r="E550" s="320"/>
      <c r="F550" s="321"/>
      <c r="G550" s="320"/>
      <c r="H550" s="323"/>
      <c r="I550" s="320"/>
      <c r="J550" s="320"/>
      <c r="K550" s="320"/>
      <c r="L550" s="320"/>
      <c r="M550" s="320"/>
      <c r="N550" s="320"/>
      <c r="O550" s="320"/>
      <c r="P550" s="320"/>
      <c r="Q550" s="320"/>
      <c r="R550" s="320"/>
    </row>
    <row r="551" spans="1:18" ht="15.75" customHeight="1" x14ac:dyDescent="0.25">
      <c r="A551" s="320"/>
      <c r="B551" s="320"/>
      <c r="C551" s="320"/>
      <c r="D551" s="320"/>
      <c r="E551" s="320"/>
      <c r="F551" s="321"/>
      <c r="G551" s="320"/>
      <c r="H551" s="323"/>
      <c r="I551" s="320"/>
      <c r="J551" s="320"/>
      <c r="K551" s="320"/>
      <c r="L551" s="320"/>
      <c r="M551" s="320"/>
      <c r="N551" s="320"/>
      <c r="O551" s="320"/>
      <c r="P551" s="320"/>
      <c r="Q551" s="320"/>
      <c r="R551" s="320"/>
    </row>
    <row r="552" spans="1:18" ht="15.75" customHeight="1" x14ac:dyDescent="0.25">
      <c r="A552" s="320"/>
      <c r="B552" s="320"/>
      <c r="C552" s="320"/>
      <c r="D552" s="320"/>
      <c r="E552" s="320"/>
      <c r="F552" s="321"/>
      <c r="G552" s="320"/>
      <c r="H552" s="323"/>
      <c r="I552" s="320"/>
      <c r="J552" s="320"/>
      <c r="K552" s="320"/>
      <c r="L552" s="320"/>
      <c r="M552" s="320"/>
      <c r="N552" s="320"/>
      <c r="O552" s="320"/>
      <c r="P552" s="320"/>
      <c r="Q552" s="320"/>
      <c r="R552" s="320"/>
    </row>
    <row r="553" spans="1:18" ht="15.75" customHeight="1" x14ac:dyDescent="0.25">
      <c r="A553" s="320"/>
      <c r="B553" s="320"/>
      <c r="C553" s="320"/>
      <c r="D553" s="320"/>
      <c r="E553" s="320"/>
      <c r="F553" s="321"/>
      <c r="G553" s="320"/>
      <c r="H553" s="323"/>
      <c r="I553" s="320"/>
      <c r="J553" s="320"/>
      <c r="K553" s="320"/>
      <c r="L553" s="320"/>
      <c r="M553" s="320"/>
      <c r="N553" s="320"/>
      <c r="O553" s="320"/>
      <c r="P553" s="320"/>
      <c r="Q553" s="320"/>
      <c r="R553" s="320"/>
    </row>
    <row r="554" spans="1:18" ht="15.75" customHeight="1" x14ac:dyDescent="0.25">
      <c r="A554" s="320"/>
      <c r="B554" s="320"/>
      <c r="C554" s="320"/>
      <c r="D554" s="320"/>
      <c r="E554" s="320"/>
      <c r="F554" s="321"/>
      <c r="G554" s="320"/>
      <c r="H554" s="323"/>
      <c r="I554" s="320"/>
      <c r="J554" s="320"/>
      <c r="K554" s="320"/>
      <c r="L554" s="320"/>
      <c r="M554" s="320"/>
      <c r="N554" s="320"/>
      <c r="O554" s="320"/>
      <c r="P554" s="320"/>
      <c r="Q554" s="320"/>
      <c r="R554" s="320"/>
    </row>
    <row r="555" spans="1:18" ht="15.75" customHeight="1" x14ac:dyDescent="0.25">
      <c r="A555" s="320"/>
      <c r="B555" s="320"/>
      <c r="C555" s="320"/>
      <c r="D555" s="320"/>
      <c r="E555" s="320"/>
      <c r="F555" s="321"/>
      <c r="G555" s="320"/>
      <c r="H555" s="323"/>
      <c r="I555" s="320"/>
      <c r="J555" s="320"/>
      <c r="K555" s="320"/>
      <c r="L555" s="320"/>
      <c r="M555" s="320"/>
      <c r="N555" s="320"/>
      <c r="O555" s="320"/>
      <c r="P555" s="320"/>
      <c r="Q555" s="320"/>
      <c r="R555" s="320"/>
    </row>
    <row r="556" spans="1:18" ht="15.75" customHeight="1" x14ac:dyDescent="0.25">
      <c r="A556" s="320"/>
      <c r="B556" s="320"/>
      <c r="C556" s="320"/>
      <c r="D556" s="320"/>
      <c r="E556" s="320"/>
      <c r="F556" s="321"/>
      <c r="G556" s="320"/>
      <c r="H556" s="323"/>
      <c r="I556" s="320"/>
      <c r="J556" s="320"/>
      <c r="K556" s="320"/>
      <c r="L556" s="320"/>
      <c r="M556" s="320"/>
      <c r="N556" s="320"/>
      <c r="O556" s="320"/>
      <c r="P556" s="320"/>
      <c r="Q556" s="320"/>
      <c r="R556" s="320"/>
    </row>
    <row r="557" spans="1:18" ht="15.75" customHeight="1" x14ac:dyDescent="0.25">
      <c r="A557" s="320"/>
      <c r="B557" s="320"/>
      <c r="C557" s="320"/>
      <c r="D557" s="320"/>
      <c r="E557" s="320"/>
      <c r="F557" s="321"/>
      <c r="G557" s="320"/>
      <c r="H557" s="323"/>
      <c r="I557" s="320"/>
      <c r="J557" s="320"/>
      <c r="K557" s="320"/>
      <c r="L557" s="320"/>
      <c r="M557" s="320"/>
      <c r="N557" s="320"/>
      <c r="O557" s="320"/>
      <c r="P557" s="320"/>
      <c r="Q557" s="320"/>
      <c r="R557" s="320"/>
    </row>
    <row r="558" spans="1:18" ht="15.75" customHeight="1" x14ac:dyDescent="0.25">
      <c r="A558" s="320"/>
      <c r="B558" s="320"/>
      <c r="C558" s="320"/>
      <c r="D558" s="320"/>
      <c r="E558" s="320"/>
      <c r="F558" s="321"/>
      <c r="G558" s="320"/>
      <c r="H558" s="323"/>
      <c r="I558" s="320"/>
      <c r="J558" s="320"/>
      <c r="K558" s="320"/>
      <c r="L558" s="320"/>
      <c r="M558" s="320"/>
      <c r="N558" s="320"/>
      <c r="O558" s="320"/>
      <c r="P558" s="320"/>
      <c r="Q558" s="320"/>
      <c r="R558" s="320"/>
    </row>
    <row r="559" spans="1:18" ht="15.75" customHeight="1" x14ac:dyDescent="0.25">
      <c r="A559" s="320"/>
      <c r="B559" s="320"/>
      <c r="C559" s="320"/>
      <c r="D559" s="320"/>
      <c r="E559" s="320"/>
      <c r="F559" s="321"/>
      <c r="G559" s="320"/>
      <c r="H559" s="323"/>
      <c r="I559" s="320"/>
      <c r="J559" s="320"/>
      <c r="K559" s="320"/>
      <c r="L559" s="320"/>
      <c r="M559" s="320"/>
      <c r="N559" s="320"/>
      <c r="O559" s="320"/>
      <c r="P559" s="320"/>
      <c r="Q559" s="320"/>
      <c r="R559" s="320"/>
    </row>
    <row r="560" spans="1:18" ht="15.75" customHeight="1" x14ac:dyDescent="0.25">
      <c r="A560" s="320"/>
      <c r="B560" s="320"/>
      <c r="C560" s="320"/>
      <c r="D560" s="320"/>
      <c r="E560" s="320"/>
      <c r="F560" s="321"/>
      <c r="G560" s="320"/>
      <c r="H560" s="323"/>
      <c r="I560" s="320"/>
      <c r="J560" s="320"/>
      <c r="K560" s="320"/>
      <c r="L560" s="320"/>
      <c r="M560" s="320"/>
      <c r="N560" s="320"/>
      <c r="O560" s="320"/>
      <c r="P560" s="320"/>
      <c r="Q560" s="320"/>
      <c r="R560" s="320"/>
    </row>
    <row r="561" spans="1:18" ht="15.75" customHeight="1" x14ac:dyDescent="0.25">
      <c r="A561" s="320"/>
      <c r="B561" s="320"/>
      <c r="C561" s="320"/>
      <c r="D561" s="320"/>
      <c r="E561" s="320"/>
      <c r="F561" s="321"/>
      <c r="G561" s="320"/>
      <c r="H561" s="323"/>
      <c r="I561" s="320"/>
      <c r="J561" s="320"/>
      <c r="K561" s="320"/>
      <c r="L561" s="320"/>
      <c r="M561" s="320"/>
      <c r="N561" s="320"/>
      <c r="O561" s="320"/>
      <c r="P561" s="320"/>
      <c r="Q561" s="320"/>
      <c r="R561" s="320"/>
    </row>
    <row r="562" spans="1:18" ht="15.75" customHeight="1" x14ac:dyDescent="0.25">
      <c r="A562" s="320"/>
      <c r="B562" s="320"/>
      <c r="C562" s="320"/>
      <c r="D562" s="320"/>
      <c r="E562" s="320"/>
      <c r="F562" s="321"/>
      <c r="G562" s="320"/>
      <c r="H562" s="323"/>
      <c r="I562" s="320"/>
      <c r="J562" s="320"/>
      <c r="K562" s="320"/>
      <c r="L562" s="320"/>
      <c r="M562" s="320"/>
      <c r="N562" s="320"/>
      <c r="O562" s="320"/>
      <c r="P562" s="320"/>
      <c r="Q562" s="320"/>
      <c r="R562" s="320"/>
    </row>
    <row r="563" spans="1:18" ht="15.75" customHeight="1" x14ac:dyDescent="0.25">
      <c r="A563" s="320"/>
      <c r="B563" s="320"/>
      <c r="C563" s="320"/>
      <c r="D563" s="320"/>
      <c r="E563" s="320"/>
      <c r="F563" s="321"/>
      <c r="G563" s="320"/>
      <c r="H563" s="323"/>
      <c r="I563" s="320"/>
      <c r="J563" s="320"/>
      <c r="K563" s="320"/>
      <c r="L563" s="320"/>
      <c r="M563" s="320"/>
      <c r="N563" s="320"/>
      <c r="O563" s="320"/>
      <c r="P563" s="320"/>
      <c r="Q563" s="320"/>
      <c r="R563" s="320"/>
    </row>
    <row r="564" spans="1:18" ht="15.75" customHeight="1" x14ac:dyDescent="0.25">
      <c r="A564" s="320"/>
      <c r="B564" s="320"/>
      <c r="C564" s="320"/>
      <c r="D564" s="320"/>
      <c r="E564" s="320"/>
      <c r="F564" s="321"/>
      <c r="G564" s="320"/>
      <c r="H564" s="323"/>
      <c r="I564" s="320"/>
      <c r="J564" s="320"/>
      <c r="K564" s="320"/>
      <c r="L564" s="320"/>
      <c r="M564" s="320"/>
      <c r="N564" s="320"/>
      <c r="O564" s="320"/>
      <c r="P564" s="320"/>
      <c r="Q564" s="320"/>
      <c r="R564" s="320"/>
    </row>
    <row r="565" spans="1:18" ht="15.75" customHeight="1" x14ac:dyDescent="0.25">
      <c r="A565" s="320"/>
      <c r="B565" s="320"/>
      <c r="C565" s="320"/>
      <c r="D565" s="320"/>
      <c r="E565" s="320"/>
      <c r="F565" s="321"/>
      <c r="G565" s="320"/>
      <c r="H565" s="323"/>
      <c r="I565" s="320"/>
      <c r="J565" s="320"/>
      <c r="K565" s="320"/>
      <c r="L565" s="320"/>
      <c r="M565" s="320"/>
      <c r="N565" s="320"/>
      <c r="O565" s="320"/>
      <c r="P565" s="320"/>
      <c r="Q565" s="320"/>
      <c r="R565" s="320"/>
    </row>
    <row r="566" spans="1:18" ht="15.75" customHeight="1" x14ac:dyDescent="0.25">
      <c r="A566" s="320"/>
      <c r="B566" s="320"/>
      <c r="C566" s="320"/>
      <c r="D566" s="320"/>
      <c r="E566" s="320"/>
      <c r="F566" s="321"/>
      <c r="G566" s="320"/>
      <c r="H566" s="323"/>
      <c r="I566" s="320"/>
      <c r="J566" s="320"/>
      <c r="K566" s="320"/>
      <c r="L566" s="320"/>
      <c r="M566" s="320"/>
      <c r="N566" s="320"/>
      <c r="O566" s="320"/>
      <c r="P566" s="320"/>
      <c r="Q566" s="320"/>
      <c r="R566" s="320"/>
    </row>
    <row r="567" spans="1:18" ht="15.75" customHeight="1" x14ac:dyDescent="0.25">
      <c r="A567" s="320"/>
      <c r="B567" s="320"/>
      <c r="C567" s="320"/>
      <c r="D567" s="320"/>
      <c r="E567" s="320"/>
      <c r="F567" s="321"/>
      <c r="G567" s="320"/>
      <c r="H567" s="323"/>
      <c r="I567" s="320"/>
      <c r="J567" s="320"/>
      <c r="K567" s="320"/>
      <c r="L567" s="320"/>
      <c r="M567" s="320"/>
      <c r="N567" s="320"/>
      <c r="O567" s="320"/>
      <c r="P567" s="320"/>
      <c r="Q567" s="320"/>
      <c r="R567" s="320"/>
    </row>
    <row r="568" spans="1:18" ht="15.75" customHeight="1" x14ac:dyDescent="0.25">
      <c r="A568" s="320"/>
      <c r="B568" s="320"/>
      <c r="C568" s="320"/>
      <c r="D568" s="320"/>
      <c r="E568" s="320"/>
      <c r="F568" s="321"/>
      <c r="G568" s="320"/>
      <c r="H568" s="323"/>
      <c r="I568" s="320"/>
      <c r="J568" s="320"/>
      <c r="K568" s="320"/>
      <c r="L568" s="320"/>
      <c r="M568" s="320"/>
      <c r="N568" s="320"/>
      <c r="O568" s="320"/>
      <c r="P568" s="320"/>
      <c r="Q568" s="320"/>
      <c r="R568" s="320"/>
    </row>
    <row r="569" spans="1:18" ht="15.75" customHeight="1" x14ac:dyDescent="0.25">
      <c r="A569" s="320"/>
      <c r="B569" s="320"/>
      <c r="C569" s="320"/>
      <c r="D569" s="320"/>
      <c r="E569" s="320"/>
      <c r="F569" s="321"/>
      <c r="G569" s="320"/>
      <c r="H569" s="323"/>
      <c r="I569" s="320"/>
      <c r="J569" s="320"/>
      <c r="K569" s="320"/>
      <c r="L569" s="320"/>
      <c r="M569" s="320"/>
      <c r="N569" s="320"/>
      <c r="O569" s="320"/>
      <c r="P569" s="320"/>
      <c r="Q569" s="320"/>
      <c r="R569" s="320"/>
    </row>
    <row r="570" spans="1:18" ht="15.75" customHeight="1" x14ac:dyDescent="0.25">
      <c r="A570" s="320"/>
      <c r="B570" s="320"/>
      <c r="C570" s="320"/>
      <c r="D570" s="320"/>
      <c r="E570" s="320"/>
      <c r="F570" s="321"/>
      <c r="G570" s="320"/>
      <c r="H570" s="323"/>
      <c r="I570" s="320"/>
      <c r="J570" s="320"/>
      <c r="K570" s="320"/>
      <c r="L570" s="320"/>
      <c r="M570" s="320"/>
      <c r="N570" s="320"/>
      <c r="O570" s="320"/>
      <c r="P570" s="320"/>
      <c r="Q570" s="320"/>
      <c r="R570" s="320"/>
    </row>
    <row r="571" spans="1:18" ht="15.75" customHeight="1" x14ac:dyDescent="0.25">
      <c r="A571" s="320"/>
      <c r="B571" s="320"/>
      <c r="C571" s="320"/>
      <c r="D571" s="320"/>
      <c r="E571" s="320"/>
      <c r="F571" s="321"/>
      <c r="G571" s="320"/>
      <c r="H571" s="323"/>
      <c r="I571" s="320"/>
      <c r="J571" s="320"/>
      <c r="K571" s="320"/>
      <c r="L571" s="320"/>
      <c r="M571" s="320"/>
      <c r="N571" s="320"/>
      <c r="O571" s="320"/>
      <c r="P571" s="320"/>
      <c r="Q571" s="320"/>
      <c r="R571" s="320"/>
    </row>
    <row r="572" spans="1:18" ht="15.75" customHeight="1" x14ac:dyDescent="0.25">
      <c r="A572" s="320"/>
      <c r="B572" s="320"/>
      <c r="C572" s="320"/>
      <c r="D572" s="320"/>
      <c r="E572" s="320"/>
      <c r="F572" s="321"/>
      <c r="G572" s="320"/>
      <c r="H572" s="323"/>
      <c r="I572" s="320"/>
      <c r="J572" s="320"/>
      <c r="K572" s="320"/>
      <c r="L572" s="320"/>
      <c r="M572" s="320"/>
      <c r="N572" s="320"/>
      <c r="O572" s="320"/>
      <c r="P572" s="320"/>
      <c r="Q572" s="320"/>
      <c r="R572" s="320"/>
    </row>
    <row r="573" spans="1:18" ht="15.75" customHeight="1" x14ac:dyDescent="0.25">
      <c r="A573" s="320"/>
      <c r="B573" s="320"/>
      <c r="C573" s="320"/>
      <c r="D573" s="320"/>
      <c r="E573" s="320"/>
      <c r="F573" s="321"/>
      <c r="G573" s="320"/>
      <c r="H573" s="323"/>
      <c r="I573" s="320"/>
      <c r="J573" s="320"/>
      <c r="K573" s="320"/>
      <c r="L573" s="320"/>
      <c r="M573" s="320"/>
      <c r="N573" s="320"/>
      <c r="O573" s="320"/>
      <c r="P573" s="320"/>
      <c r="Q573" s="320"/>
      <c r="R573" s="320"/>
    </row>
    <row r="574" spans="1:18" ht="15.75" customHeight="1" x14ac:dyDescent="0.25">
      <c r="A574" s="320"/>
      <c r="B574" s="320"/>
      <c r="C574" s="320"/>
      <c r="D574" s="320"/>
      <c r="E574" s="320"/>
      <c r="F574" s="321"/>
      <c r="G574" s="320"/>
      <c r="H574" s="323"/>
      <c r="I574" s="320"/>
      <c r="J574" s="320"/>
      <c r="K574" s="320"/>
      <c r="L574" s="320"/>
      <c r="M574" s="320"/>
      <c r="N574" s="320"/>
      <c r="O574" s="320"/>
      <c r="P574" s="320"/>
      <c r="Q574" s="320"/>
      <c r="R574" s="320"/>
    </row>
    <row r="575" spans="1:18" ht="15.75" customHeight="1" x14ac:dyDescent="0.25">
      <c r="A575" s="320"/>
      <c r="B575" s="320"/>
      <c r="C575" s="320"/>
      <c r="D575" s="320"/>
      <c r="E575" s="320"/>
      <c r="F575" s="321"/>
      <c r="G575" s="320"/>
      <c r="H575" s="323"/>
      <c r="I575" s="320"/>
      <c r="J575" s="320"/>
      <c r="K575" s="320"/>
      <c r="L575" s="320"/>
      <c r="M575" s="320"/>
      <c r="N575" s="320"/>
      <c r="O575" s="320"/>
      <c r="P575" s="320"/>
      <c r="Q575" s="320"/>
      <c r="R575" s="320"/>
    </row>
    <row r="576" spans="1:18" ht="15.75" customHeight="1" x14ac:dyDescent="0.25">
      <c r="A576" s="320"/>
      <c r="B576" s="320"/>
      <c r="C576" s="320"/>
      <c r="D576" s="320"/>
      <c r="E576" s="320"/>
      <c r="F576" s="321"/>
      <c r="G576" s="320"/>
      <c r="H576" s="323"/>
      <c r="I576" s="320"/>
      <c r="J576" s="320"/>
      <c r="K576" s="320"/>
      <c r="L576" s="320"/>
      <c r="M576" s="320"/>
      <c r="N576" s="320"/>
      <c r="O576" s="320"/>
      <c r="P576" s="320"/>
      <c r="Q576" s="320"/>
      <c r="R576" s="320"/>
    </row>
    <row r="577" spans="1:18" ht="15.75" customHeight="1" x14ac:dyDescent="0.25">
      <c r="A577" s="320"/>
      <c r="B577" s="320"/>
      <c r="C577" s="320"/>
      <c r="D577" s="320"/>
      <c r="E577" s="320"/>
      <c r="F577" s="321"/>
      <c r="G577" s="320"/>
      <c r="H577" s="323"/>
      <c r="I577" s="320"/>
      <c r="J577" s="320"/>
      <c r="K577" s="320"/>
      <c r="L577" s="320"/>
      <c r="M577" s="320"/>
      <c r="N577" s="320"/>
      <c r="O577" s="320"/>
      <c r="P577" s="320"/>
      <c r="Q577" s="320"/>
      <c r="R577" s="320"/>
    </row>
    <row r="578" spans="1:18" ht="15.75" customHeight="1" x14ac:dyDescent="0.25">
      <c r="A578" s="320"/>
      <c r="B578" s="320"/>
      <c r="C578" s="320"/>
      <c r="D578" s="320"/>
      <c r="E578" s="320"/>
      <c r="F578" s="321"/>
      <c r="G578" s="320"/>
      <c r="H578" s="323"/>
      <c r="I578" s="320"/>
      <c r="J578" s="320"/>
      <c r="K578" s="320"/>
      <c r="L578" s="320"/>
      <c r="M578" s="320"/>
      <c r="N578" s="320"/>
      <c r="O578" s="320"/>
      <c r="P578" s="320"/>
      <c r="Q578" s="320"/>
      <c r="R578" s="320"/>
    </row>
    <row r="579" spans="1:18" ht="15.75" customHeight="1" x14ac:dyDescent="0.25">
      <c r="A579" s="320"/>
      <c r="B579" s="320"/>
      <c r="C579" s="320"/>
      <c r="D579" s="320"/>
      <c r="E579" s="320"/>
      <c r="F579" s="321"/>
      <c r="G579" s="320"/>
      <c r="H579" s="323"/>
      <c r="I579" s="320"/>
      <c r="J579" s="320"/>
      <c r="K579" s="320"/>
      <c r="L579" s="320"/>
      <c r="M579" s="320"/>
      <c r="N579" s="320"/>
      <c r="O579" s="320"/>
      <c r="P579" s="320"/>
      <c r="Q579" s="320"/>
      <c r="R579" s="320"/>
    </row>
    <row r="580" spans="1:18" ht="15.75" customHeight="1" x14ac:dyDescent="0.25">
      <c r="A580" s="320"/>
      <c r="B580" s="320"/>
      <c r="C580" s="320"/>
      <c r="D580" s="320"/>
      <c r="E580" s="320"/>
      <c r="F580" s="321"/>
      <c r="G580" s="320"/>
      <c r="H580" s="323"/>
      <c r="I580" s="320"/>
      <c r="J580" s="320"/>
      <c r="K580" s="320"/>
      <c r="L580" s="320"/>
      <c r="M580" s="320"/>
      <c r="N580" s="320"/>
      <c r="O580" s="320"/>
      <c r="P580" s="320"/>
      <c r="Q580" s="320"/>
      <c r="R580" s="320"/>
    </row>
    <row r="581" spans="1:18" ht="15.75" customHeight="1" x14ac:dyDescent="0.25">
      <c r="A581" s="320"/>
      <c r="B581" s="320"/>
      <c r="C581" s="320"/>
      <c r="D581" s="320"/>
      <c r="E581" s="320"/>
      <c r="F581" s="321"/>
      <c r="G581" s="320"/>
      <c r="H581" s="323"/>
      <c r="I581" s="320"/>
      <c r="J581" s="320"/>
      <c r="K581" s="320"/>
      <c r="L581" s="320"/>
      <c r="M581" s="320"/>
      <c r="N581" s="320"/>
      <c r="O581" s="320"/>
      <c r="P581" s="320"/>
      <c r="Q581" s="320"/>
      <c r="R581" s="320"/>
    </row>
    <row r="582" spans="1:18" ht="15.75" customHeight="1" x14ac:dyDescent="0.25">
      <c r="A582" s="320"/>
      <c r="B582" s="320"/>
      <c r="C582" s="320"/>
      <c r="D582" s="320"/>
      <c r="E582" s="320"/>
      <c r="F582" s="321"/>
      <c r="G582" s="320"/>
      <c r="H582" s="323"/>
      <c r="I582" s="320"/>
      <c r="J582" s="320"/>
      <c r="K582" s="320"/>
      <c r="L582" s="320"/>
      <c r="M582" s="320"/>
      <c r="N582" s="320"/>
      <c r="O582" s="320"/>
      <c r="P582" s="320"/>
      <c r="Q582" s="320"/>
      <c r="R582" s="320"/>
    </row>
    <row r="583" spans="1:18" ht="15.75" customHeight="1" x14ac:dyDescent="0.25">
      <c r="A583" s="320"/>
      <c r="B583" s="320"/>
      <c r="C583" s="320"/>
      <c r="D583" s="320"/>
      <c r="E583" s="320"/>
      <c r="F583" s="321"/>
      <c r="G583" s="320"/>
      <c r="H583" s="323"/>
      <c r="I583" s="320"/>
      <c r="J583" s="320"/>
      <c r="K583" s="320"/>
      <c r="L583" s="320"/>
      <c r="M583" s="320"/>
      <c r="N583" s="320"/>
      <c r="O583" s="320"/>
      <c r="P583" s="320"/>
      <c r="Q583" s="320"/>
      <c r="R583" s="320"/>
    </row>
    <row r="584" spans="1:18" ht="15.75" customHeight="1" x14ac:dyDescent="0.25">
      <c r="A584" s="320"/>
      <c r="B584" s="320"/>
      <c r="C584" s="320"/>
      <c r="D584" s="320"/>
      <c r="E584" s="320"/>
      <c r="F584" s="321"/>
      <c r="G584" s="320"/>
      <c r="H584" s="323"/>
      <c r="I584" s="320"/>
      <c r="J584" s="320"/>
      <c r="K584" s="320"/>
      <c r="L584" s="320"/>
      <c r="M584" s="320"/>
      <c r="N584" s="320"/>
      <c r="O584" s="320"/>
      <c r="P584" s="320"/>
      <c r="Q584" s="320"/>
      <c r="R584" s="320"/>
    </row>
    <row r="585" spans="1:18" ht="15.75" customHeight="1" x14ac:dyDescent="0.25">
      <c r="A585" s="320"/>
      <c r="B585" s="320"/>
      <c r="C585" s="320"/>
      <c r="D585" s="320"/>
      <c r="E585" s="320"/>
      <c r="F585" s="321"/>
      <c r="G585" s="320"/>
      <c r="H585" s="323"/>
      <c r="I585" s="320"/>
      <c r="J585" s="320"/>
      <c r="K585" s="320"/>
      <c r="L585" s="320"/>
      <c r="M585" s="320"/>
      <c r="N585" s="320"/>
      <c r="O585" s="320"/>
      <c r="P585" s="320"/>
      <c r="Q585" s="320"/>
      <c r="R585" s="320"/>
    </row>
    <row r="586" spans="1:18" ht="15.75" customHeight="1" x14ac:dyDescent="0.25">
      <c r="A586" s="320"/>
      <c r="B586" s="320"/>
      <c r="C586" s="320"/>
      <c r="D586" s="320"/>
      <c r="E586" s="320"/>
      <c r="F586" s="321"/>
      <c r="G586" s="320"/>
      <c r="H586" s="323"/>
      <c r="I586" s="320"/>
      <c r="J586" s="320"/>
      <c r="K586" s="320"/>
      <c r="L586" s="320"/>
      <c r="M586" s="320"/>
      <c r="N586" s="320"/>
      <c r="O586" s="320"/>
      <c r="P586" s="320"/>
      <c r="Q586" s="320"/>
      <c r="R586" s="320"/>
    </row>
    <row r="587" spans="1:18" ht="15.75" customHeight="1" x14ac:dyDescent="0.25">
      <c r="A587" s="320"/>
      <c r="B587" s="320"/>
      <c r="C587" s="320"/>
      <c r="D587" s="320"/>
      <c r="E587" s="320"/>
      <c r="F587" s="321"/>
      <c r="G587" s="320"/>
      <c r="H587" s="323"/>
      <c r="I587" s="320"/>
      <c r="J587" s="320"/>
      <c r="K587" s="320"/>
      <c r="L587" s="320"/>
      <c r="M587" s="320"/>
      <c r="N587" s="320"/>
      <c r="O587" s="320"/>
      <c r="P587" s="320"/>
      <c r="Q587" s="320"/>
      <c r="R587" s="320"/>
    </row>
    <row r="588" spans="1:18" ht="15.75" customHeight="1" x14ac:dyDescent="0.25">
      <c r="A588" s="320"/>
      <c r="B588" s="320"/>
      <c r="C588" s="320"/>
      <c r="D588" s="320"/>
      <c r="E588" s="320"/>
      <c r="F588" s="321"/>
      <c r="G588" s="320"/>
      <c r="H588" s="323"/>
      <c r="I588" s="320"/>
      <c r="J588" s="320"/>
      <c r="K588" s="320"/>
      <c r="L588" s="320"/>
      <c r="M588" s="320"/>
      <c r="N588" s="320"/>
      <c r="O588" s="320"/>
      <c r="P588" s="320"/>
      <c r="Q588" s="320"/>
      <c r="R588" s="320"/>
    </row>
    <row r="589" spans="1:18" ht="15.75" customHeight="1" x14ac:dyDescent="0.25">
      <c r="A589" s="320"/>
      <c r="B589" s="320"/>
      <c r="C589" s="320"/>
      <c r="D589" s="320"/>
      <c r="E589" s="320"/>
      <c r="F589" s="321"/>
      <c r="G589" s="320"/>
      <c r="H589" s="323"/>
      <c r="I589" s="320"/>
      <c r="J589" s="320"/>
      <c r="K589" s="320"/>
      <c r="L589" s="320"/>
      <c r="M589" s="320"/>
      <c r="N589" s="320"/>
      <c r="O589" s="320"/>
      <c r="P589" s="320"/>
      <c r="Q589" s="320"/>
      <c r="R589" s="320"/>
    </row>
    <row r="590" spans="1:18" ht="15.75" customHeight="1" x14ac:dyDescent="0.25">
      <c r="A590" s="320"/>
      <c r="B590" s="320"/>
      <c r="C590" s="320"/>
      <c r="D590" s="320"/>
      <c r="E590" s="320"/>
      <c r="F590" s="321"/>
      <c r="G590" s="320"/>
      <c r="H590" s="323"/>
      <c r="I590" s="320"/>
      <c r="J590" s="320"/>
      <c r="K590" s="320"/>
      <c r="L590" s="320"/>
      <c r="M590" s="320"/>
      <c r="N590" s="320"/>
      <c r="O590" s="320"/>
      <c r="P590" s="320"/>
      <c r="Q590" s="320"/>
      <c r="R590" s="320"/>
    </row>
    <row r="591" spans="1:18" ht="15.75" customHeight="1" x14ac:dyDescent="0.25">
      <c r="A591" s="320"/>
      <c r="B591" s="320"/>
      <c r="C591" s="320"/>
      <c r="D591" s="320"/>
      <c r="E591" s="320"/>
      <c r="F591" s="321"/>
      <c r="G591" s="320"/>
      <c r="H591" s="323"/>
      <c r="I591" s="320"/>
      <c r="J591" s="320"/>
      <c r="K591" s="320"/>
      <c r="L591" s="320"/>
      <c r="M591" s="320"/>
      <c r="N591" s="320"/>
      <c r="O591" s="320"/>
      <c r="P591" s="320"/>
      <c r="Q591" s="320"/>
      <c r="R591" s="320"/>
    </row>
    <row r="592" spans="1:18" ht="15.75" customHeight="1" x14ac:dyDescent="0.25">
      <c r="A592" s="320"/>
      <c r="B592" s="320"/>
      <c r="C592" s="320"/>
      <c r="D592" s="320"/>
      <c r="E592" s="320"/>
      <c r="F592" s="321"/>
      <c r="G592" s="320"/>
      <c r="H592" s="323"/>
      <c r="I592" s="320"/>
      <c r="J592" s="320"/>
      <c r="K592" s="320"/>
      <c r="L592" s="320"/>
      <c r="M592" s="320"/>
      <c r="N592" s="320"/>
      <c r="O592" s="320"/>
      <c r="P592" s="320"/>
      <c r="Q592" s="320"/>
      <c r="R592" s="320"/>
    </row>
    <row r="593" spans="1:18" ht="15.75" customHeight="1" x14ac:dyDescent="0.25">
      <c r="A593" s="320"/>
      <c r="B593" s="320"/>
      <c r="C593" s="320"/>
      <c r="D593" s="320"/>
      <c r="E593" s="320"/>
      <c r="F593" s="321"/>
      <c r="G593" s="320"/>
      <c r="H593" s="323"/>
      <c r="I593" s="320"/>
      <c r="J593" s="320"/>
      <c r="K593" s="320"/>
      <c r="L593" s="320"/>
      <c r="M593" s="320"/>
      <c r="N593" s="320"/>
      <c r="O593" s="320"/>
      <c r="P593" s="320"/>
      <c r="Q593" s="320"/>
      <c r="R593" s="320"/>
    </row>
    <row r="594" spans="1:18" ht="15.75" customHeight="1" x14ac:dyDescent="0.25">
      <c r="A594" s="320"/>
      <c r="B594" s="320"/>
      <c r="C594" s="320"/>
      <c r="D594" s="320"/>
      <c r="E594" s="320"/>
      <c r="F594" s="321"/>
      <c r="G594" s="320"/>
      <c r="H594" s="323"/>
      <c r="I594" s="320"/>
      <c r="J594" s="320"/>
      <c r="K594" s="320"/>
      <c r="L594" s="320"/>
      <c r="M594" s="320"/>
      <c r="N594" s="320"/>
      <c r="O594" s="320"/>
      <c r="P594" s="320"/>
      <c r="Q594" s="320"/>
      <c r="R594" s="320"/>
    </row>
    <row r="595" spans="1:18" ht="15.75" customHeight="1" x14ac:dyDescent="0.25">
      <c r="A595" s="320"/>
      <c r="B595" s="320"/>
      <c r="C595" s="320"/>
      <c r="D595" s="320"/>
      <c r="E595" s="320"/>
      <c r="F595" s="321"/>
      <c r="G595" s="320"/>
      <c r="H595" s="323"/>
      <c r="I595" s="320"/>
      <c r="J595" s="320"/>
      <c r="K595" s="320"/>
      <c r="L595" s="320"/>
      <c r="M595" s="320"/>
      <c r="N595" s="320"/>
      <c r="O595" s="320"/>
      <c r="P595" s="320"/>
      <c r="Q595" s="320"/>
      <c r="R595" s="320"/>
    </row>
    <row r="596" spans="1:18" ht="15.75" customHeight="1" x14ac:dyDescent="0.25">
      <c r="A596" s="320"/>
      <c r="B596" s="320"/>
      <c r="C596" s="320"/>
      <c r="D596" s="320"/>
      <c r="E596" s="320"/>
      <c r="F596" s="321"/>
      <c r="G596" s="320"/>
      <c r="H596" s="323"/>
      <c r="I596" s="320"/>
      <c r="J596" s="320"/>
      <c r="K596" s="320"/>
      <c r="L596" s="320"/>
      <c r="M596" s="320"/>
      <c r="N596" s="320"/>
      <c r="O596" s="320"/>
      <c r="P596" s="320"/>
      <c r="Q596" s="320"/>
      <c r="R596" s="320"/>
    </row>
    <row r="597" spans="1:18" ht="15.75" customHeight="1" x14ac:dyDescent="0.25">
      <c r="A597" s="320"/>
      <c r="B597" s="320"/>
      <c r="C597" s="320"/>
      <c r="D597" s="320"/>
      <c r="E597" s="320"/>
      <c r="F597" s="321"/>
      <c r="G597" s="320"/>
      <c r="H597" s="323"/>
      <c r="I597" s="320"/>
      <c r="J597" s="320"/>
      <c r="K597" s="320"/>
      <c r="L597" s="320"/>
      <c r="M597" s="320"/>
      <c r="N597" s="320"/>
      <c r="O597" s="320"/>
      <c r="P597" s="320"/>
      <c r="Q597" s="320"/>
      <c r="R597" s="320"/>
    </row>
    <row r="598" spans="1:18" ht="15.75" customHeight="1" x14ac:dyDescent="0.25">
      <c r="A598" s="320"/>
      <c r="B598" s="320"/>
      <c r="C598" s="320"/>
      <c r="D598" s="320"/>
      <c r="E598" s="320"/>
      <c r="F598" s="321"/>
      <c r="G598" s="320"/>
      <c r="H598" s="323"/>
      <c r="I598" s="320"/>
      <c r="J598" s="320"/>
      <c r="K598" s="320"/>
      <c r="L598" s="320"/>
      <c r="M598" s="320"/>
      <c r="N598" s="320"/>
      <c r="O598" s="320"/>
      <c r="P598" s="320"/>
      <c r="Q598" s="320"/>
      <c r="R598" s="320"/>
    </row>
    <row r="599" spans="1:18" ht="15.75" customHeight="1" x14ac:dyDescent="0.25">
      <c r="A599" s="320"/>
      <c r="B599" s="320"/>
      <c r="C599" s="320"/>
      <c r="D599" s="320"/>
      <c r="E599" s="320"/>
      <c r="F599" s="321"/>
      <c r="G599" s="320"/>
      <c r="H599" s="323"/>
      <c r="I599" s="320"/>
      <c r="J599" s="320"/>
      <c r="K599" s="320"/>
      <c r="L599" s="320"/>
      <c r="M599" s="320"/>
      <c r="N599" s="320"/>
      <c r="O599" s="320"/>
      <c r="P599" s="320"/>
      <c r="Q599" s="320"/>
      <c r="R599" s="320"/>
    </row>
    <row r="600" spans="1:18" ht="15.75" customHeight="1" x14ac:dyDescent="0.25">
      <c r="A600" s="320"/>
      <c r="B600" s="320"/>
      <c r="C600" s="320"/>
      <c r="D600" s="320"/>
      <c r="E600" s="320"/>
      <c r="F600" s="321"/>
      <c r="G600" s="320"/>
      <c r="H600" s="323"/>
      <c r="I600" s="320"/>
      <c r="J600" s="320"/>
      <c r="K600" s="320"/>
      <c r="L600" s="320"/>
      <c r="M600" s="320"/>
      <c r="N600" s="320"/>
      <c r="O600" s="320"/>
      <c r="P600" s="320"/>
      <c r="Q600" s="320"/>
      <c r="R600" s="320"/>
    </row>
    <row r="601" spans="1:18" ht="15.75" customHeight="1" x14ac:dyDescent="0.25">
      <c r="A601" s="320"/>
      <c r="B601" s="320"/>
      <c r="C601" s="320"/>
      <c r="D601" s="320"/>
      <c r="E601" s="320"/>
      <c r="F601" s="321"/>
      <c r="G601" s="320"/>
      <c r="H601" s="323"/>
      <c r="I601" s="320"/>
      <c r="J601" s="320"/>
      <c r="K601" s="320"/>
      <c r="L601" s="320"/>
      <c r="M601" s="320"/>
      <c r="N601" s="320"/>
      <c r="O601" s="320"/>
      <c r="P601" s="320"/>
      <c r="Q601" s="320"/>
      <c r="R601" s="320"/>
    </row>
    <row r="602" spans="1:18" ht="15.75" customHeight="1" x14ac:dyDescent="0.25">
      <c r="A602" s="320"/>
      <c r="B602" s="320"/>
      <c r="C602" s="320"/>
      <c r="D602" s="320"/>
      <c r="E602" s="320"/>
      <c r="F602" s="321"/>
      <c r="G602" s="320"/>
      <c r="H602" s="323"/>
      <c r="I602" s="320"/>
      <c r="J602" s="320"/>
      <c r="K602" s="320"/>
      <c r="L602" s="320"/>
      <c r="M602" s="320"/>
      <c r="N602" s="320"/>
      <c r="O602" s="320"/>
      <c r="P602" s="320"/>
      <c r="Q602" s="320"/>
      <c r="R602" s="320"/>
    </row>
    <row r="603" spans="1:18" ht="15.75" customHeight="1" x14ac:dyDescent="0.25">
      <c r="A603" s="320"/>
      <c r="B603" s="320"/>
      <c r="C603" s="320"/>
      <c r="D603" s="320"/>
      <c r="E603" s="320"/>
      <c r="F603" s="321"/>
      <c r="G603" s="320"/>
      <c r="H603" s="323"/>
      <c r="I603" s="320"/>
      <c r="J603" s="320"/>
      <c r="K603" s="320"/>
      <c r="L603" s="320"/>
      <c r="M603" s="320"/>
      <c r="N603" s="320"/>
      <c r="O603" s="320"/>
      <c r="P603" s="320"/>
      <c r="Q603" s="320"/>
      <c r="R603" s="320"/>
    </row>
    <row r="604" spans="1:18" ht="15.75" customHeight="1" x14ac:dyDescent="0.25">
      <c r="A604" s="320"/>
      <c r="B604" s="320"/>
      <c r="C604" s="320"/>
      <c r="D604" s="320"/>
      <c r="E604" s="320"/>
      <c r="F604" s="321"/>
      <c r="G604" s="320"/>
      <c r="H604" s="323"/>
      <c r="I604" s="320"/>
      <c r="J604" s="320"/>
      <c r="K604" s="320"/>
      <c r="L604" s="320"/>
      <c r="M604" s="320"/>
      <c r="N604" s="320"/>
      <c r="O604" s="320"/>
      <c r="P604" s="320"/>
      <c r="Q604" s="320"/>
      <c r="R604" s="320"/>
    </row>
    <row r="605" spans="1:18" ht="15.75" customHeight="1" x14ac:dyDescent="0.25">
      <c r="A605" s="320"/>
      <c r="B605" s="320"/>
      <c r="C605" s="320"/>
      <c r="D605" s="320"/>
      <c r="E605" s="320"/>
      <c r="F605" s="321"/>
      <c r="G605" s="320"/>
      <c r="H605" s="323"/>
      <c r="I605" s="320"/>
      <c r="J605" s="320"/>
      <c r="K605" s="320"/>
      <c r="L605" s="320"/>
      <c r="M605" s="320"/>
      <c r="N605" s="320"/>
      <c r="O605" s="320"/>
      <c r="P605" s="320"/>
      <c r="Q605" s="320"/>
      <c r="R605" s="320"/>
    </row>
    <row r="606" spans="1:18" ht="15.75" customHeight="1" x14ac:dyDescent="0.25">
      <c r="A606" s="320"/>
      <c r="B606" s="320"/>
      <c r="C606" s="320"/>
      <c r="D606" s="320"/>
      <c r="E606" s="320"/>
      <c r="F606" s="321"/>
      <c r="G606" s="320"/>
      <c r="H606" s="323"/>
      <c r="I606" s="320"/>
      <c r="J606" s="320"/>
      <c r="K606" s="320"/>
      <c r="L606" s="320"/>
      <c r="M606" s="320"/>
      <c r="N606" s="320"/>
      <c r="O606" s="320"/>
      <c r="P606" s="320"/>
      <c r="Q606" s="320"/>
      <c r="R606" s="320"/>
    </row>
    <row r="607" spans="1:18" ht="15.75" customHeight="1" x14ac:dyDescent="0.25">
      <c r="A607" s="320"/>
      <c r="B607" s="320"/>
      <c r="C607" s="320"/>
      <c r="D607" s="320"/>
      <c r="E607" s="320"/>
      <c r="F607" s="321"/>
      <c r="G607" s="320"/>
      <c r="H607" s="323"/>
      <c r="I607" s="320"/>
      <c r="J607" s="320"/>
      <c r="K607" s="320"/>
      <c r="L607" s="320"/>
      <c r="M607" s="320"/>
      <c r="N607" s="320"/>
      <c r="O607" s="320"/>
      <c r="P607" s="320"/>
      <c r="Q607" s="320"/>
      <c r="R607" s="320"/>
    </row>
    <row r="608" spans="1:18" ht="15.75" customHeight="1" x14ac:dyDescent="0.25">
      <c r="A608" s="320"/>
      <c r="B608" s="320"/>
      <c r="C608" s="320"/>
      <c r="D608" s="320"/>
      <c r="E608" s="320"/>
      <c r="F608" s="321"/>
      <c r="G608" s="320"/>
      <c r="H608" s="323"/>
      <c r="I608" s="320"/>
      <c r="J608" s="320"/>
      <c r="K608" s="320"/>
      <c r="L608" s="320"/>
      <c r="M608" s="320"/>
      <c r="N608" s="320"/>
      <c r="O608" s="320"/>
      <c r="P608" s="320"/>
      <c r="Q608" s="320"/>
      <c r="R608" s="320"/>
    </row>
    <row r="609" spans="1:18" ht="15.75" customHeight="1" x14ac:dyDescent="0.25">
      <c r="A609" s="320"/>
      <c r="B609" s="320"/>
      <c r="C609" s="320"/>
      <c r="D609" s="320"/>
      <c r="E609" s="320"/>
      <c r="F609" s="321"/>
      <c r="G609" s="320"/>
      <c r="H609" s="323"/>
      <c r="I609" s="320"/>
      <c r="J609" s="320"/>
      <c r="K609" s="320"/>
      <c r="L609" s="320"/>
      <c r="M609" s="320"/>
      <c r="N609" s="320"/>
      <c r="O609" s="320"/>
      <c r="P609" s="320"/>
      <c r="Q609" s="320"/>
      <c r="R609" s="320"/>
    </row>
    <row r="610" spans="1:18" ht="15.75" customHeight="1" x14ac:dyDescent="0.25">
      <c r="A610" s="320"/>
      <c r="B610" s="320"/>
      <c r="C610" s="320"/>
      <c r="D610" s="320"/>
      <c r="E610" s="320"/>
      <c r="F610" s="321"/>
      <c r="G610" s="320"/>
      <c r="H610" s="323"/>
      <c r="I610" s="320"/>
      <c r="J610" s="320"/>
      <c r="K610" s="320"/>
      <c r="L610" s="320"/>
      <c r="M610" s="320"/>
      <c r="N610" s="320"/>
      <c r="O610" s="320"/>
      <c r="P610" s="320"/>
      <c r="Q610" s="320"/>
      <c r="R610" s="320"/>
    </row>
    <row r="611" spans="1:18" ht="15.75" customHeight="1" x14ac:dyDescent="0.25">
      <c r="A611" s="320"/>
      <c r="B611" s="320"/>
      <c r="C611" s="320"/>
      <c r="D611" s="320"/>
      <c r="E611" s="320"/>
      <c r="F611" s="321"/>
      <c r="G611" s="320"/>
      <c r="H611" s="323"/>
      <c r="I611" s="320"/>
      <c r="J611" s="320"/>
      <c r="K611" s="320"/>
      <c r="L611" s="320"/>
      <c r="M611" s="320"/>
      <c r="N611" s="320"/>
      <c r="O611" s="320"/>
      <c r="P611" s="320"/>
      <c r="Q611" s="320"/>
      <c r="R611" s="320"/>
    </row>
    <row r="612" spans="1:18" ht="15.75" customHeight="1" x14ac:dyDescent="0.25">
      <c r="A612" s="320"/>
      <c r="B612" s="320"/>
      <c r="C612" s="320"/>
      <c r="D612" s="320"/>
      <c r="E612" s="320"/>
      <c r="F612" s="321"/>
      <c r="G612" s="320"/>
      <c r="H612" s="323"/>
      <c r="I612" s="320"/>
      <c r="J612" s="320"/>
      <c r="K612" s="320"/>
      <c r="L612" s="320"/>
      <c r="M612" s="320"/>
      <c r="N612" s="320"/>
      <c r="O612" s="320"/>
      <c r="P612" s="320"/>
      <c r="Q612" s="320"/>
      <c r="R612" s="320"/>
    </row>
    <row r="613" spans="1:18" ht="15.75" customHeight="1" x14ac:dyDescent="0.25">
      <c r="A613" s="320"/>
      <c r="B613" s="320"/>
      <c r="C613" s="320"/>
      <c r="D613" s="320"/>
      <c r="E613" s="320"/>
      <c r="F613" s="321"/>
      <c r="G613" s="320"/>
      <c r="H613" s="323"/>
      <c r="I613" s="320"/>
      <c r="J613" s="320"/>
      <c r="K613" s="320"/>
      <c r="L613" s="320"/>
      <c r="M613" s="320"/>
      <c r="N613" s="320"/>
      <c r="O613" s="320"/>
      <c r="P613" s="320"/>
      <c r="Q613" s="320"/>
      <c r="R613" s="320"/>
    </row>
    <row r="614" spans="1:18" ht="15.75" customHeight="1" x14ac:dyDescent="0.25">
      <c r="A614" s="320"/>
      <c r="B614" s="320"/>
      <c r="C614" s="320"/>
      <c r="D614" s="320"/>
      <c r="E614" s="320"/>
      <c r="F614" s="321"/>
      <c r="G614" s="320"/>
      <c r="H614" s="323"/>
      <c r="I614" s="320"/>
      <c r="J614" s="320"/>
      <c r="K614" s="320"/>
      <c r="L614" s="320"/>
      <c r="M614" s="320"/>
      <c r="N614" s="320"/>
      <c r="O614" s="320"/>
      <c r="P614" s="320"/>
      <c r="Q614" s="320"/>
      <c r="R614" s="320"/>
    </row>
    <row r="615" spans="1:18" ht="15.75" customHeight="1" x14ac:dyDescent="0.25">
      <c r="A615" s="320"/>
      <c r="B615" s="320"/>
      <c r="C615" s="320"/>
      <c r="D615" s="320"/>
      <c r="E615" s="320"/>
      <c r="F615" s="321"/>
      <c r="G615" s="320"/>
      <c r="H615" s="323"/>
      <c r="I615" s="320"/>
      <c r="J615" s="320"/>
      <c r="K615" s="320"/>
      <c r="L615" s="320"/>
      <c r="M615" s="320"/>
      <c r="N615" s="320"/>
      <c r="O615" s="320"/>
      <c r="P615" s="320"/>
      <c r="Q615" s="320"/>
      <c r="R615" s="320"/>
    </row>
    <row r="616" spans="1:18" ht="15.75" customHeight="1" x14ac:dyDescent="0.25">
      <c r="A616" s="320"/>
      <c r="B616" s="320"/>
      <c r="C616" s="320"/>
      <c r="D616" s="320"/>
      <c r="E616" s="320"/>
      <c r="F616" s="321"/>
      <c r="G616" s="320"/>
      <c r="H616" s="323"/>
      <c r="I616" s="320"/>
      <c r="J616" s="320"/>
      <c r="K616" s="320"/>
      <c r="L616" s="320"/>
      <c r="M616" s="320"/>
      <c r="N616" s="320"/>
      <c r="O616" s="320"/>
      <c r="P616" s="320"/>
      <c r="Q616" s="320"/>
      <c r="R616" s="320"/>
    </row>
    <row r="617" spans="1:18" ht="15.75" customHeight="1" x14ac:dyDescent="0.25">
      <c r="A617" s="320"/>
      <c r="B617" s="320"/>
      <c r="C617" s="320"/>
      <c r="D617" s="320"/>
      <c r="E617" s="320"/>
      <c r="F617" s="321"/>
      <c r="G617" s="320"/>
      <c r="H617" s="323"/>
      <c r="I617" s="320"/>
      <c r="J617" s="320"/>
      <c r="K617" s="320"/>
      <c r="L617" s="320"/>
      <c r="M617" s="320"/>
      <c r="N617" s="320"/>
      <c r="O617" s="320"/>
      <c r="P617" s="320"/>
      <c r="Q617" s="320"/>
      <c r="R617" s="320"/>
    </row>
    <row r="618" spans="1:18" ht="15.75" customHeight="1" x14ac:dyDescent="0.25">
      <c r="A618" s="320"/>
      <c r="B618" s="320"/>
      <c r="C618" s="320"/>
      <c r="D618" s="320"/>
      <c r="E618" s="320"/>
      <c r="F618" s="321"/>
      <c r="G618" s="320"/>
      <c r="H618" s="323"/>
      <c r="I618" s="320"/>
      <c r="J618" s="320"/>
      <c r="K618" s="320"/>
      <c r="L618" s="320"/>
      <c r="M618" s="320"/>
      <c r="N618" s="320"/>
      <c r="O618" s="320"/>
      <c r="P618" s="320"/>
      <c r="Q618" s="320"/>
      <c r="R618" s="320"/>
    </row>
    <row r="619" spans="1:18" ht="15.75" customHeight="1" x14ac:dyDescent="0.25">
      <c r="A619" s="320"/>
      <c r="B619" s="320"/>
      <c r="C619" s="320"/>
      <c r="D619" s="320"/>
      <c r="E619" s="320"/>
      <c r="F619" s="321"/>
      <c r="G619" s="320"/>
      <c r="H619" s="323"/>
      <c r="I619" s="320"/>
      <c r="J619" s="320"/>
      <c r="K619" s="320"/>
      <c r="L619" s="320"/>
      <c r="M619" s="320"/>
      <c r="N619" s="320"/>
      <c r="O619" s="320"/>
      <c r="P619" s="320"/>
      <c r="Q619" s="320"/>
      <c r="R619" s="320"/>
    </row>
    <row r="620" spans="1:18" ht="15.75" customHeight="1" x14ac:dyDescent="0.25">
      <c r="A620" s="320"/>
      <c r="B620" s="320"/>
      <c r="C620" s="320"/>
      <c r="D620" s="320"/>
      <c r="E620" s="320"/>
      <c r="F620" s="321"/>
      <c r="G620" s="320"/>
      <c r="H620" s="323"/>
      <c r="I620" s="320"/>
      <c r="J620" s="320"/>
      <c r="K620" s="320"/>
      <c r="L620" s="320"/>
      <c r="M620" s="320"/>
      <c r="N620" s="320"/>
      <c r="O620" s="320"/>
      <c r="P620" s="320"/>
      <c r="Q620" s="320"/>
      <c r="R620" s="320"/>
    </row>
    <row r="621" spans="1:18" ht="15.75" customHeight="1" x14ac:dyDescent="0.25">
      <c r="A621" s="320"/>
      <c r="B621" s="320"/>
      <c r="C621" s="320"/>
      <c r="D621" s="320"/>
      <c r="E621" s="320"/>
      <c r="F621" s="321"/>
      <c r="G621" s="320"/>
      <c r="H621" s="323"/>
      <c r="I621" s="320"/>
      <c r="J621" s="320"/>
      <c r="K621" s="320"/>
      <c r="L621" s="320"/>
      <c r="M621" s="320"/>
      <c r="N621" s="320"/>
      <c r="O621" s="320"/>
      <c r="P621" s="320"/>
      <c r="Q621" s="320"/>
      <c r="R621" s="320"/>
    </row>
    <row r="622" spans="1:18" ht="15.75" customHeight="1" x14ac:dyDescent="0.25">
      <c r="A622" s="320"/>
      <c r="B622" s="320"/>
      <c r="C622" s="320"/>
      <c r="D622" s="320"/>
      <c r="E622" s="320"/>
      <c r="F622" s="321"/>
      <c r="G622" s="320"/>
      <c r="H622" s="323"/>
      <c r="I622" s="320"/>
      <c r="J622" s="320"/>
      <c r="K622" s="320"/>
      <c r="L622" s="320"/>
      <c r="M622" s="320"/>
      <c r="N622" s="320"/>
      <c r="O622" s="320"/>
      <c r="P622" s="320"/>
      <c r="Q622" s="320"/>
      <c r="R622" s="320"/>
    </row>
    <row r="623" spans="1:18" ht="15.75" customHeight="1" x14ac:dyDescent="0.25">
      <c r="A623" s="320"/>
      <c r="B623" s="320"/>
      <c r="C623" s="320"/>
      <c r="D623" s="320"/>
      <c r="E623" s="320"/>
      <c r="F623" s="321"/>
      <c r="G623" s="320"/>
      <c r="H623" s="323"/>
      <c r="I623" s="320"/>
      <c r="J623" s="320"/>
      <c r="K623" s="320"/>
      <c r="L623" s="320"/>
      <c r="M623" s="320"/>
      <c r="N623" s="320"/>
      <c r="O623" s="320"/>
      <c r="P623" s="320"/>
      <c r="Q623" s="320"/>
      <c r="R623" s="320"/>
    </row>
    <row r="624" spans="1:18" ht="15.75" customHeight="1" x14ac:dyDescent="0.25">
      <c r="A624" s="320"/>
      <c r="B624" s="320"/>
      <c r="C624" s="320"/>
      <c r="D624" s="320"/>
      <c r="E624" s="320"/>
      <c r="F624" s="321"/>
      <c r="G624" s="320"/>
      <c r="H624" s="323"/>
      <c r="I624" s="320"/>
      <c r="J624" s="320"/>
      <c r="K624" s="320"/>
      <c r="L624" s="320"/>
      <c r="M624" s="320"/>
      <c r="N624" s="320"/>
      <c r="O624" s="320"/>
      <c r="P624" s="320"/>
      <c r="Q624" s="320"/>
      <c r="R624" s="320"/>
    </row>
    <row r="625" spans="1:18" ht="15.75" customHeight="1" x14ac:dyDescent="0.25">
      <c r="A625" s="320"/>
      <c r="B625" s="320"/>
      <c r="C625" s="320"/>
      <c r="D625" s="320"/>
      <c r="E625" s="320"/>
      <c r="F625" s="321"/>
      <c r="G625" s="320"/>
      <c r="H625" s="323"/>
      <c r="I625" s="320"/>
      <c r="J625" s="320"/>
      <c r="K625" s="320"/>
      <c r="L625" s="320"/>
      <c r="M625" s="320"/>
      <c r="N625" s="320"/>
      <c r="O625" s="320"/>
      <c r="P625" s="320"/>
      <c r="Q625" s="320"/>
      <c r="R625" s="320"/>
    </row>
    <row r="626" spans="1:18" ht="15.75" customHeight="1" x14ac:dyDescent="0.25">
      <c r="A626" s="320"/>
      <c r="B626" s="320"/>
      <c r="C626" s="320"/>
      <c r="D626" s="320"/>
      <c r="E626" s="320"/>
      <c r="F626" s="321"/>
      <c r="G626" s="320"/>
      <c r="H626" s="323"/>
      <c r="I626" s="320"/>
      <c r="J626" s="320"/>
      <c r="K626" s="320"/>
      <c r="L626" s="320"/>
      <c r="M626" s="320"/>
      <c r="N626" s="320"/>
      <c r="O626" s="320"/>
      <c r="P626" s="320"/>
      <c r="Q626" s="320"/>
      <c r="R626" s="320"/>
    </row>
    <row r="627" spans="1:18" ht="15.75" customHeight="1" x14ac:dyDescent="0.25">
      <c r="A627" s="320"/>
      <c r="B627" s="320"/>
      <c r="C627" s="320"/>
      <c r="D627" s="320"/>
      <c r="E627" s="320"/>
      <c r="F627" s="321"/>
      <c r="G627" s="320"/>
      <c r="H627" s="323"/>
      <c r="I627" s="320"/>
      <c r="J627" s="320"/>
      <c r="K627" s="320"/>
      <c r="L627" s="320"/>
      <c r="M627" s="320"/>
      <c r="N627" s="320"/>
      <c r="O627" s="320"/>
      <c r="P627" s="320"/>
      <c r="Q627" s="320"/>
      <c r="R627" s="320"/>
    </row>
    <row r="628" spans="1:18" ht="15.75" customHeight="1" x14ac:dyDescent="0.25">
      <c r="A628" s="320"/>
      <c r="B628" s="320"/>
      <c r="C628" s="320"/>
      <c r="D628" s="320"/>
      <c r="E628" s="320"/>
      <c r="F628" s="321"/>
      <c r="G628" s="320"/>
      <c r="H628" s="323"/>
      <c r="I628" s="320"/>
      <c r="J628" s="320"/>
      <c r="K628" s="320"/>
      <c r="L628" s="320"/>
      <c r="M628" s="320"/>
      <c r="N628" s="320"/>
      <c r="O628" s="320"/>
      <c r="P628" s="320"/>
      <c r="Q628" s="320"/>
      <c r="R628" s="320"/>
    </row>
    <row r="629" spans="1:18" ht="15.75" customHeight="1" x14ac:dyDescent="0.25">
      <c r="A629" s="320"/>
      <c r="B629" s="320"/>
      <c r="C629" s="320"/>
      <c r="D629" s="320"/>
      <c r="E629" s="320"/>
      <c r="F629" s="321"/>
      <c r="G629" s="320"/>
      <c r="H629" s="323"/>
      <c r="I629" s="320"/>
      <c r="J629" s="320"/>
      <c r="K629" s="320"/>
      <c r="L629" s="320"/>
      <c r="M629" s="320"/>
      <c r="N629" s="320"/>
      <c r="O629" s="320"/>
      <c r="P629" s="320"/>
      <c r="Q629" s="320"/>
      <c r="R629" s="320"/>
    </row>
    <row r="630" spans="1:18" ht="15.75" customHeight="1" x14ac:dyDescent="0.25">
      <c r="A630" s="320"/>
      <c r="B630" s="320"/>
      <c r="C630" s="320"/>
      <c r="D630" s="320"/>
      <c r="E630" s="320"/>
      <c r="F630" s="321"/>
      <c r="G630" s="320"/>
      <c r="H630" s="323"/>
      <c r="I630" s="320"/>
      <c r="J630" s="320"/>
      <c r="K630" s="320"/>
      <c r="L630" s="320"/>
      <c r="M630" s="320"/>
      <c r="N630" s="320"/>
      <c r="O630" s="320"/>
      <c r="P630" s="320"/>
      <c r="Q630" s="320"/>
      <c r="R630" s="320"/>
    </row>
    <row r="631" spans="1:18" ht="15.75" customHeight="1" x14ac:dyDescent="0.25">
      <c r="A631" s="320"/>
      <c r="B631" s="320"/>
      <c r="C631" s="320"/>
      <c r="D631" s="320"/>
      <c r="E631" s="320"/>
      <c r="F631" s="321"/>
      <c r="G631" s="320"/>
      <c r="H631" s="323"/>
      <c r="I631" s="320"/>
      <c r="J631" s="320"/>
      <c r="K631" s="320"/>
      <c r="L631" s="320"/>
      <c r="M631" s="320"/>
      <c r="N631" s="320"/>
      <c r="O631" s="320"/>
      <c r="P631" s="320"/>
      <c r="Q631" s="320"/>
      <c r="R631" s="320"/>
    </row>
    <row r="632" spans="1:18" ht="15.75" customHeight="1" x14ac:dyDescent="0.25">
      <c r="A632" s="320"/>
      <c r="B632" s="320"/>
      <c r="C632" s="320"/>
      <c r="D632" s="320"/>
      <c r="E632" s="320"/>
      <c r="F632" s="321"/>
      <c r="G632" s="320"/>
      <c r="H632" s="323"/>
      <c r="I632" s="320"/>
      <c r="J632" s="320"/>
      <c r="K632" s="320"/>
      <c r="L632" s="320"/>
      <c r="M632" s="320"/>
      <c r="N632" s="320"/>
      <c r="O632" s="320"/>
      <c r="P632" s="320"/>
      <c r="Q632" s="320"/>
      <c r="R632" s="320"/>
    </row>
    <row r="633" spans="1:18" ht="15.75" customHeight="1" x14ac:dyDescent="0.25">
      <c r="A633" s="320"/>
      <c r="B633" s="320"/>
      <c r="C633" s="320"/>
      <c r="D633" s="320"/>
      <c r="E633" s="320"/>
      <c r="F633" s="321"/>
      <c r="G633" s="320"/>
      <c r="H633" s="323"/>
      <c r="I633" s="320"/>
      <c r="J633" s="320"/>
      <c r="K633" s="320"/>
      <c r="L633" s="320"/>
      <c r="M633" s="320"/>
      <c r="N633" s="320"/>
      <c r="O633" s="320"/>
      <c r="P633" s="320"/>
      <c r="Q633" s="320"/>
      <c r="R633" s="320"/>
    </row>
    <row r="634" spans="1:18" ht="15.75" customHeight="1" x14ac:dyDescent="0.25">
      <c r="A634" s="320"/>
      <c r="B634" s="320"/>
      <c r="C634" s="320"/>
      <c r="D634" s="320"/>
      <c r="E634" s="320"/>
      <c r="F634" s="321"/>
      <c r="G634" s="320"/>
      <c r="H634" s="323"/>
      <c r="I634" s="320"/>
      <c r="J634" s="320"/>
      <c r="K634" s="320"/>
      <c r="L634" s="320"/>
      <c r="M634" s="320"/>
      <c r="N634" s="320"/>
      <c r="O634" s="320"/>
      <c r="P634" s="320"/>
      <c r="Q634" s="320"/>
      <c r="R634" s="320"/>
    </row>
    <row r="635" spans="1:18" ht="15.75" customHeight="1" x14ac:dyDescent="0.25">
      <c r="A635" s="320"/>
      <c r="B635" s="320"/>
      <c r="C635" s="320"/>
      <c r="D635" s="320"/>
      <c r="E635" s="320"/>
      <c r="F635" s="321"/>
      <c r="G635" s="320"/>
      <c r="H635" s="323"/>
      <c r="I635" s="320"/>
      <c r="J635" s="320"/>
      <c r="K635" s="320"/>
      <c r="L635" s="320"/>
      <c r="M635" s="320"/>
      <c r="N635" s="320"/>
      <c r="O635" s="320"/>
      <c r="P635" s="320"/>
      <c r="Q635" s="320"/>
      <c r="R635" s="320"/>
    </row>
    <row r="636" spans="1:18" ht="15.75" customHeight="1" x14ac:dyDescent="0.25">
      <c r="A636" s="320"/>
      <c r="B636" s="320"/>
      <c r="C636" s="320"/>
      <c r="D636" s="320"/>
      <c r="E636" s="320"/>
      <c r="F636" s="321"/>
      <c r="G636" s="320"/>
      <c r="H636" s="323"/>
      <c r="I636" s="320"/>
      <c r="J636" s="320"/>
      <c r="K636" s="320"/>
      <c r="L636" s="320"/>
      <c r="M636" s="320"/>
      <c r="N636" s="320"/>
      <c r="O636" s="320"/>
      <c r="P636" s="320"/>
      <c r="Q636" s="320"/>
      <c r="R636" s="320"/>
    </row>
    <row r="637" spans="1:18" ht="15.75" customHeight="1" x14ac:dyDescent="0.25">
      <c r="A637" s="320"/>
      <c r="B637" s="320"/>
      <c r="C637" s="320"/>
      <c r="D637" s="320"/>
      <c r="E637" s="320"/>
      <c r="F637" s="321"/>
      <c r="G637" s="320"/>
      <c r="H637" s="323"/>
      <c r="I637" s="320"/>
      <c r="J637" s="320"/>
      <c r="K637" s="320"/>
      <c r="L637" s="320"/>
      <c r="M637" s="320"/>
      <c r="N637" s="320"/>
      <c r="O637" s="320"/>
      <c r="P637" s="320"/>
      <c r="Q637" s="320"/>
      <c r="R637" s="320"/>
    </row>
    <row r="638" spans="1:18" ht="15.75" customHeight="1" x14ac:dyDescent="0.25">
      <c r="A638" s="320"/>
      <c r="B638" s="320"/>
      <c r="C638" s="320"/>
      <c r="D638" s="320"/>
      <c r="E638" s="320"/>
      <c r="F638" s="321"/>
      <c r="G638" s="320"/>
      <c r="H638" s="323"/>
      <c r="I638" s="320"/>
      <c r="J638" s="320"/>
      <c r="K638" s="320"/>
      <c r="L638" s="320"/>
      <c r="M638" s="320"/>
      <c r="N638" s="320"/>
      <c r="O638" s="320"/>
      <c r="P638" s="320"/>
      <c r="Q638" s="320"/>
      <c r="R638" s="320"/>
    </row>
    <row r="639" spans="1:18" ht="15.75" customHeight="1" x14ac:dyDescent="0.25">
      <c r="A639" s="320"/>
      <c r="B639" s="320"/>
      <c r="C639" s="320"/>
      <c r="D639" s="320"/>
      <c r="E639" s="320"/>
      <c r="F639" s="321"/>
      <c r="G639" s="320"/>
      <c r="H639" s="323"/>
      <c r="I639" s="320"/>
      <c r="J639" s="320"/>
      <c r="K639" s="320"/>
      <c r="L639" s="320"/>
      <c r="M639" s="320"/>
      <c r="N639" s="320"/>
      <c r="O639" s="320"/>
      <c r="P639" s="320"/>
      <c r="Q639" s="320"/>
      <c r="R639" s="320"/>
    </row>
    <row r="640" spans="1:18" ht="15.75" customHeight="1" x14ac:dyDescent="0.25">
      <c r="A640" s="320"/>
      <c r="B640" s="320"/>
      <c r="C640" s="320"/>
      <c r="D640" s="320"/>
      <c r="E640" s="320"/>
      <c r="F640" s="321"/>
      <c r="G640" s="320"/>
      <c r="H640" s="323"/>
      <c r="I640" s="320"/>
      <c r="J640" s="320"/>
      <c r="K640" s="320"/>
      <c r="L640" s="320"/>
      <c r="M640" s="320"/>
      <c r="N640" s="320"/>
      <c r="O640" s="320"/>
      <c r="P640" s="320"/>
      <c r="Q640" s="320"/>
      <c r="R640" s="320"/>
    </row>
    <row r="641" spans="1:18" ht="15.75" customHeight="1" x14ac:dyDescent="0.25">
      <c r="A641" s="320"/>
      <c r="B641" s="320"/>
      <c r="C641" s="320"/>
      <c r="D641" s="320"/>
      <c r="E641" s="320"/>
      <c r="F641" s="321"/>
      <c r="G641" s="320"/>
      <c r="H641" s="323"/>
      <c r="I641" s="320"/>
      <c r="J641" s="320"/>
      <c r="K641" s="320"/>
      <c r="L641" s="320"/>
      <c r="M641" s="320"/>
      <c r="N641" s="320"/>
      <c r="O641" s="320"/>
      <c r="P641" s="320"/>
      <c r="Q641" s="320"/>
      <c r="R641" s="320"/>
    </row>
    <row r="642" spans="1:18" ht="15.75" customHeight="1" x14ac:dyDescent="0.25">
      <c r="A642" s="320"/>
      <c r="B642" s="320"/>
      <c r="C642" s="320"/>
      <c r="D642" s="320"/>
      <c r="E642" s="320"/>
      <c r="F642" s="321"/>
      <c r="G642" s="320"/>
      <c r="H642" s="323"/>
      <c r="I642" s="320"/>
      <c r="J642" s="320"/>
      <c r="K642" s="320"/>
      <c r="L642" s="320"/>
      <c r="M642" s="320"/>
      <c r="N642" s="320"/>
      <c r="O642" s="320"/>
      <c r="P642" s="320"/>
      <c r="Q642" s="320"/>
      <c r="R642" s="320"/>
    </row>
    <row r="643" spans="1:18" ht="15.75" customHeight="1" x14ac:dyDescent="0.25">
      <c r="A643" s="320"/>
      <c r="B643" s="320"/>
      <c r="C643" s="320"/>
      <c r="D643" s="320"/>
      <c r="E643" s="320"/>
      <c r="F643" s="321"/>
      <c r="G643" s="320"/>
      <c r="H643" s="323"/>
      <c r="I643" s="320"/>
      <c r="J643" s="320"/>
      <c r="K643" s="320"/>
      <c r="L643" s="320"/>
      <c r="M643" s="320"/>
      <c r="N643" s="320"/>
      <c r="O643" s="320"/>
      <c r="P643" s="320"/>
      <c r="Q643" s="320"/>
      <c r="R643" s="320"/>
    </row>
    <row r="644" spans="1:18" ht="15.75" customHeight="1" x14ac:dyDescent="0.25">
      <c r="A644" s="320"/>
      <c r="B644" s="320"/>
      <c r="C644" s="320"/>
      <c r="D644" s="320"/>
      <c r="E644" s="320"/>
      <c r="F644" s="321"/>
      <c r="G644" s="320"/>
      <c r="H644" s="323"/>
      <c r="I644" s="320"/>
      <c r="J644" s="320"/>
      <c r="K644" s="320"/>
      <c r="L644" s="320"/>
      <c r="M644" s="320"/>
      <c r="N644" s="320"/>
      <c r="O644" s="320"/>
      <c r="P644" s="320"/>
      <c r="Q644" s="320"/>
      <c r="R644" s="320"/>
    </row>
    <row r="645" spans="1:18" ht="15.75" customHeight="1" x14ac:dyDescent="0.25">
      <c r="A645" s="320"/>
      <c r="B645" s="320"/>
      <c r="C645" s="320"/>
      <c r="D645" s="320"/>
      <c r="E645" s="320"/>
      <c r="F645" s="321"/>
      <c r="G645" s="320"/>
      <c r="H645" s="323"/>
      <c r="I645" s="320"/>
      <c r="J645" s="320"/>
      <c r="K645" s="320"/>
      <c r="L645" s="320"/>
      <c r="M645" s="320"/>
      <c r="N645" s="320"/>
      <c r="O645" s="320"/>
      <c r="P645" s="320"/>
      <c r="Q645" s="320"/>
      <c r="R645" s="320"/>
    </row>
    <row r="646" spans="1:18" ht="15.75" customHeight="1" x14ac:dyDescent="0.25">
      <c r="A646" s="320"/>
      <c r="B646" s="320"/>
      <c r="C646" s="320"/>
      <c r="D646" s="320"/>
      <c r="E646" s="320"/>
      <c r="F646" s="321"/>
      <c r="G646" s="320"/>
      <c r="H646" s="323"/>
      <c r="I646" s="320"/>
      <c r="J646" s="320"/>
      <c r="K646" s="320"/>
      <c r="L646" s="320"/>
      <c r="M646" s="320"/>
      <c r="N646" s="320"/>
      <c r="O646" s="320"/>
      <c r="P646" s="320"/>
      <c r="Q646" s="320"/>
      <c r="R646" s="320"/>
    </row>
    <row r="647" spans="1:18" ht="15.75" customHeight="1" x14ac:dyDescent="0.25">
      <c r="A647" s="320"/>
      <c r="B647" s="320"/>
      <c r="C647" s="320"/>
      <c r="D647" s="320"/>
      <c r="E647" s="320"/>
      <c r="F647" s="321"/>
      <c r="G647" s="320"/>
      <c r="H647" s="323"/>
      <c r="I647" s="320"/>
      <c r="J647" s="320"/>
      <c r="K647" s="320"/>
      <c r="L647" s="320"/>
      <c r="M647" s="320"/>
      <c r="N647" s="320"/>
      <c r="O647" s="320"/>
      <c r="P647" s="320"/>
      <c r="Q647" s="320"/>
      <c r="R647" s="320"/>
    </row>
    <row r="648" spans="1:18" ht="15.75" customHeight="1" x14ac:dyDescent="0.25">
      <c r="A648" s="320"/>
      <c r="B648" s="320"/>
      <c r="C648" s="320"/>
      <c r="D648" s="320"/>
      <c r="E648" s="320"/>
      <c r="F648" s="321"/>
      <c r="G648" s="320"/>
      <c r="H648" s="323"/>
      <c r="I648" s="320"/>
      <c r="J648" s="320"/>
      <c r="K648" s="320"/>
      <c r="L648" s="320"/>
      <c r="M648" s="320"/>
      <c r="N648" s="320"/>
      <c r="O648" s="320"/>
      <c r="P648" s="320"/>
      <c r="Q648" s="320"/>
      <c r="R648" s="320"/>
    </row>
    <row r="649" spans="1:18" ht="15.75" customHeight="1" x14ac:dyDescent="0.25">
      <c r="A649" s="320"/>
      <c r="B649" s="320"/>
      <c r="C649" s="320"/>
      <c r="D649" s="320"/>
      <c r="E649" s="320"/>
      <c r="F649" s="321"/>
      <c r="G649" s="320"/>
      <c r="H649" s="323"/>
      <c r="I649" s="320"/>
      <c r="J649" s="320"/>
      <c r="K649" s="320"/>
      <c r="L649" s="320"/>
      <c r="M649" s="320"/>
      <c r="N649" s="320"/>
      <c r="O649" s="320"/>
      <c r="P649" s="320"/>
      <c r="Q649" s="320"/>
      <c r="R649" s="320"/>
    </row>
    <row r="650" spans="1:18" ht="15.75" customHeight="1" x14ac:dyDescent="0.25">
      <c r="A650" s="320"/>
      <c r="B650" s="320"/>
      <c r="C650" s="320"/>
      <c r="D650" s="320"/>
      <c r="E650" s="320"/>
      <c r="F650" s="321"/>
      <c r="G650" s="320"/>
      <c r="H650" s="323"/>
      <c r="I650" s="320"/>
      <c r="J650" s="320"/>
      <c r="K650" s="320"/>
      <c r="L650" s="320"/>
      <c r="M650" s="320"/>
      <c r="N650" s="320"/>
      <c r="O650" s="320"/>
      <c r="P650" s="320"/>
      <c r="Q650" s="320"/>
      <c r="R650" s="320"/>
    </row>
    <row r="651" spans="1:18" ht="15.75" customHeight="1" x14ac:dyDescent="0.25">
      <c r="A651" s="320"/>
      <c r="B651" s="320"/>
      <c r="C651" s="320"/>
      <c r="D651" s="320"/>
      <c r="E651" s="320"/>
      <c r="F651" s="321"/>
      <c r="G651" s="320"/>
      <c r="H651" s="323"/>
      <c r="I651" s="320"/>
      <c r="J651" s="320"/>
      <c r="K651" s="320"/>
      <c r="L651" s="320"/>
      <c r="M651" s="320"/>
      <c r="N651" s="320"/>
      <c r="O651" s="320"/>
      <c r="P651" s="320"/>
      <c r="Q651" s="320"/>
      <c r="R651" s="320"/>
    </row>
    <row r="652" spans="1:18" ht="15.75" customHeight="1" x14ac:dyDescent="0.25">
      <c r="A652" s="320"/>
      <c r="B652" s="320"/>
      <c r="C652" s="320"/>
      <c r="D652" s="320"/>
      <c r="E652" s="320"/>
      <c r="F652" s="321"/>
      <c r="G652" s="320"/>
      <c r="H652" s="323"/>
      <c r="I652" s="320"/>
      <c r="J652" s="320"/>
      <c r="K652" s="320"/>
      <c r="L652" s="320"/>
      <c r="M652" s="320"/>
      <c r="N652" s="320"/>
      <c r="O652" s="320"/>
      <c r="P652" s="320"/>
      <c r="Q652" s="320"/>
      <c r="R652" s="320"/>
    </row>
    <row r="653" spans="1:18" ht="15.75" customHeight="1" x14ac:dyDescent="0.25">
      <c r="A653" s="320"/>
      <c r="B653" s="320"/>
      <c r="C653" s="320"/>
      <c r="D653" s="320"/>
      <c r="E653" s="320"/>
      <c r="F653" s="321"/>
      <c r="G653" s="320"/>
      <c r="H653" s="323"/>
      <c r="I653" s="320"/>
      <c r="J653" s="320"/>
      <c r="K653" s="320"/>
      <c r="L653" s="320"/>
      <c r="M653" s="320"/>
      <c r="N653" s="320"/>
      <c r="O653" s="320"/>
      <c r="P653" s="320"/>
      <c r="Q653" s="320"/>
      <c r="R653" s="320"/>
    </row>
    <row r="654" spans="1:18" ht="15.75" customHeight="1" x14ac:dyDescent="0.25">
      <c r="A654" s="320"/>
      <c r="B654" s="320"/>
      <c r="C654" s="320"/>
      <c r="D654" s="320"/>
      <c r="E654" s="320"/>
      <c r="F654" s="321"/>
      <c r="G654" s="320"/>
      <c r="H654" s="323"/>
      <c r="I654" s="320"/>
      <c r="J654" s="320"/>
      <c r="K654" s="320"/>
      <c r="L654" s="320"/>
      <c r="M654" s="320"/>
      <c r="N654" s="320"/>
      <c r="O654" s="320"/>
      <c r="P654" s="320"/>
      <c r="Q654" s="320"/>
      <c r="R654" s="320"/>
    </row>
    <row r="655" spans="1:18" ht="15.75" customHeight="1" x14ac:dyDescent="0.25">
      <c r="A655" s="320"/>
      <c r="B655" s="320"/>
      <c r="C655" s="320"/>
      <c r="D655" s="320"/>
      <c r="E655" s="320"/>
      <c r="F655" s="321"/>
      <c r="G655" s="320"/>
      <c r="H655" s="323"/>
      <c r="I655" s="320"/>
      <c r="J655" s="320"/>
      <c r="K655" s="320"/>
      <c r="L655" s="320"/>
      <c r="M655" s="320"/>
      <c r="N655" s="320"/>
      <c r="O655" s="320"/>
      <c r="P655" s="320"/>
      <c r="Q655" s="320"/>
      <c r="R655" s="320"/>
    </row>
    <row r="656" spans="1:18" ht="15.75" customHeight="1" x14ac:dyDescent="0.25">
      <c r="A656" s="320"/>
      <c r="B656" s="320"/>
      <c r="C656" s="320"/>
      <c r="D656" s="320"/>
      <c r="E656" s="320"/>
      <c r="F656" s="321"/>
      <c r="G656" s="320"/>
      <c r="H656" s="323"/>
      <c r="I656" s="320"/>
      <c r="J656" s="320"/>
      <c r="K656" s="320"/>
      <c r="L656" s="320"/>
      <c r="M656" s="320"/>
      <c r="N656" s="320"/>
      <c r="O656" s="320"/>
      <c r="P656" s="320"/>
      <c r="Q656" s="320"/>
      <c r="R656" s="320"/>
    </row>
    <row r="657" spans="1:18" ht="15.75" customHeight="1" x14ac:dyDescent="0.25">
      <c r="A657" s="320"/>
      <c r="B657" s="320"/>
      <c r="C657" s="320"/>
      <c r="D657" s="320"/>
      <c r="E657" s="320"/>
      <c r="F657" s="321"/>
      <c r="G657" s="320"/>
      <c r="H657" s="323"/>
      <c r="I657" s="320"/>
      <c r="J657" s="320"/>
      <c r="K657" s="320"/>
      <c r="L657" s="320"/>
      <c r="M657" s="320"/>
      <c r="N657" s="320"/>
      <c r="O657" s="320"/>
      <c r="P657" s="320"/>
      <c r="Q657" s="320"/>
      <c r="R657" s="320"/>
    </row>
    <row r="658" spans="1:18" ht="15.75" customHeight="1" x14ac:dyDescent="0.25">
      <c r="A658" s="320"/>
      <c r="B658" s="320"/>
      <c r="C658" s="320"/>
      <c r="D658" s="320"/>
      <c r="E658" s="320"/>
      <c r="F658" s="321"/>
      <c r="G658" s="320"/>
      <c r="H658" s="323"/>
      <c r="I658" s="320"/>
      <c r="J658" s="320"/>
      <c r="K658" s="320"/>
      <c r="L658" s="320"/>
      <c r="M658" s="320"/>
      <c r="N658" s="320"/>
      <c r="O658" s="320"/>
      <c r="P658" s="320"/>
      <c r="Q658" s="320"/>
      <c r="R658" s="320"/>
    </row>
    <row r="659" spans="1:18" ht="15.75" customHeight="1" x14ac:dyDescent="0.25">
      <c r="A659" s="320"/>
      <c r="B659" s="320"/>
      <c r="C659" s="320"/>
      <c r="D659" s="320"/>
      <c r="E659" s="320"/>
      <c r="F659" s="321"/>
      <c r="G659" s="320"/>
      <c r="H659" s="323"/>
      <c r="I659" s="320"/>
      <c r="J659" s="320"/>
      <c r="K659" s="320"/>
      <c r="L659" s="320"/>
      <c r="M659" s="320"/>
      <c r="N659" s="320"/>
      <c r="O659" s="320"/>
      <c r="P659" s="320"/>
      <c r="Q659" s="320"/>
      <c r="R659" s="320"/>
    </row>
    <row r="660" spans="1:18" ht="15.75" customHeight="1" x14ac:dyDescent="0.25">
      <c r="A660" s="320"/>
      <c r="B660" s="320"/>
      <c r="C660" s="320"/>
      <c r="D660" s="320"/>
      <c r="E660" s="320"/>
      <c r="F660" s="321"/>
      <c r="G660" s="320"/>
      <c r="H660" s="323"/>
      <c r="I660" s="320"/>
      <c r="J660" s="320"/>
      <c r="K660" s="320"/>
      <c r="L660" s="320"/>
      <c r="M660" s="320"/>
      <c r="N660" s="320"/>
      <c r="O660" s="320"/>
      <c r="P660" s="320"/>
      <c r="Q660" s="320"/>
      <c r="R660" s="320"/>
    </row>
    <row r="661" spans="1:18" ht="15.75" customHeight="1" x14ac:dyDescent="0.25">
      <c r="A661" s="320"/>
      <c r="B661" s="320"/>
      <c r="C661" s="320"/>
      <c r="D661" s="320"/>
      <c r="E661" s="320"/>
      <c r="F661" s="321"/>
      <c r="G661" s="320"/>
      <c r="H661" s="323"/>
      <c r="I661" s="320"/>
      <c r="J661" s="320"/>
      <c r="K661" s="320"/>
      <c r="L661" s="320"/>
      <c r="M661" s="320"/>
      <c r="N661" s="320"/>
      <c r="O661" s="320"/>
      <c r="P661" s="320"/>
      <c r="Q661" s="320"/>
      <c r="R661" s="320"/>
    </row>
    <row r="662" spans="1:18" ht="15.75" customHeight="1" x14ac:dyDescent="0.25">
      <c r="A662" s="320"/>
      <c r="B662" s="320"/>
      <c r="C662" s="320"/>
      <c r="D662" s="320"/>
      <c r="E662" s="320"/>
      <c r="F662" s="321"/>
      <c r="G662" s="320"/>
      <c r="H662" s="323"/>
      <c r="I662" s="320"/>
      <c r="J662" s="320"/>
      <c r="K662" s="320"/>
      <c r="L662" s="320"/>
      <c r="M662" s="320"/>
      <c r="N662" s="320"/>
      <c r="O662" s="320"/>
      <c r="P662" s="320"/>
      <c r="Q662" s="320"/>
      <c r="R662" s="320"/>
    </row>
    <row r="663" spans="1:18" ht="15.75" customHeight="1" x14ac:dyDescent="0.25">
      <c r="A663" s="320"/>
      <c r="B663" s="320"/>
      <c r="C663" s="320"/>
      <c r="D663" s="320"/>
      <c r="E663" s="320"/>
      <c r="F663" s="321"/>
      <c r="G663" s="320"/>
      <c r="H663" s="323"/>
      <c r="I663" s="320"/>
      <c r="J663" s="320"/>
      <c r="K663" s="320"/>
      <c r="L663" s="320"/>
      <c r="M663" s="320"/>
      <c r="N663" s="320"/>
      <c r="O663" s="320"/>
      <c r="P663" s="320"/>
      <c r="Q663" s="320"/>
      <c r="R663" s="320"/>
    </row>
    <row r="664" spans="1:18" ht="15.75" customHeight="1" x14ac:dyDescent="0.25">
      <c r="A664" s="320"/>
      <c r="B664" s="320"/>
      <c r="C664" s="320"/>
      <c r="D664" s="320"/>
      <c r="E664" s="320"/>
      <c r="F664" s="321"/>
      <c r="G664" s="320"/>
      <c r="H664" s="323"/>
      <c r="I664" s="320"/>
      <c r="J664" s="320"/>
      <c r="K664" s="320"/>
      <c r="L664" s="320"/>
      <c r="M664" s="320"/>
      <c r="N664" s="320"/>
      <c r="O664" s="320"/>
      <c r="P664" s="320"/>
      <c r="Q664" s="320"/>
      <c r="R664" s="320"/>
    </row>
    <row r="665" spans="1:18" ht="15.75" customHeight="1" x14ac:dyDescent="0.25">
      <c r="A665" s="320"/>
      <c r="B665" s="320"/>
      <c r="C665" s="320"/>
      <c r="D665" s="320"/>
      <c r="E665" s="320"/>
      <c r="F665" s="321"/>
      <c r="G665" s="320"/>
      <c r="H665" s="323"/>
      <c r="I665" s="320"/>
      <c r="J665" s="320"/>
      <c r="K665" s="320"/>
      <c r="L665" s="320"/>
      <c r="M665" s="320"/>
      <c r="N665" s="320"/>
      <c r="O665" s="320"/>
      <c r="P665" s="320"/>
      <c r="Q665" s="320"/>
      <c r="R665" s="320"/>
    </row>
    <row r="666" spans="1:18" ht="15.75" customHeight="1" x14ac:dyDescent="0.25">
      <c r="A666" s="320"/>
      <c r="B666" s="320"/>
      <c r="C666" s="320"/>
      <c r="D666" s="320"/>
      <c r="E666" s="320"/>
      <c r="F666" s="321"/>
      <c r="G666" s="320"/>
      <c r="H666" s="323"/>
      <c r="I666" s="320"/>
      <c r="J666" s="320"/>
      <c r="K666" s="320"/>
      <c r="L666" s="320"/>
      <c r="M666" s="320"/>
      <c r="N666" s="320"/>
      <c r="O666" s="320"/>
      <c r="P666" s="320"/>
      <c r="Q666" s="320"/>
      <c r="R666" s="320"/>
    </row>
    <row r="667" spans="1:18" ht="15.75" customHeight="1" x14ac:dyDescent="0.25">
      <c r="A667" s="320"/>
      <c r="B667" s="320"/>
      <c r="C667" s="320"/>
      <c r="D667" s="320"/>
      <c r="E667" s="320"/>
      <c r="F667" s="321"/>
      <c r="G667" s="320"/>
      <c r="H667" s="323"/>
      <c r="I667" s="320"/>
      <c r="J667" s="320"/>
      <c r="K667" s="320"/>
      <c r="L667" s="320"/>
      <c r="M667" s="320"/>
      <c r="N667" s="320"/>
      <c r="O667" s="320"/>
      <c r="P667" s="320"/>
      <c r="Q667" s="320"/>
      <c r="R667" s="320"/>
    </row>
    <row r="668" spans="1:18" ht="15.75" customHeight="1" x14ac:dyDescent="0.25">
      <c r="A668" s="320"/>
      <c r="B668" s="320"/>
      <c r="C668" s="320"/>
      <c r="D668" s="320"/>
      <c r="E668" s="320"/>
      <c r="F668" s="321"/>
      <c r="G668" s="320"/>
      <c r="H668" s="323"/>
      <c r="I668" s="320"/>
      <c r="J668" s="320"/>
      <c r="K668" s="320"/>
      <c r="L668" s="320"/>
      <c r="M668" s="320"/>
      <c r="N668" s="320"/>
      <c r="O668" s="320"/>
      <c r="P668" s="320"/>
      <c r="Q668" s="320"/>
      <c r="R668" s="320"/>
    </row>
    <row r="669" spans="1:18" ht="15.75" customHeight="1" x14ac:dyDescent="0.25">
      <c r="A669" s="320"/>
      <c r="B669" s="320"/>
      <c r="C669" s="320"/>
      <c r="D669" s="320"/>
      <c r="E669" s="320"/>
      <c r="F669" s="321"/>
      <c r="G669" s="320"/>
      <c r="H669" s="323"/>
      <c r="I669" s="320"/>
      <c r="J669" s="320"/>
      <c r="K669" s="320"/>
      <c r="L669" s="320"/>
      <c r="M669" s="320"/>
      <c r="N669" s="320"/>
      <c r="O669" s="320"/>
      <c r="P669" s="320"/>
      <c r="Q669" s="320"/>
      <c r="R669" s="320"/>
    </row>
    <row r="670" spans="1:18" ht="15.75" customHeight="1" x14ac:dyDescent="0.25">
      <c r="A670" s="320"/>
      <c r="B670" s="320"/>
      <c r="C670" s="320"/>
      <c r="D670" s="320"/>
      <c r="E670" s="320"/>
      <c r="F670" s="321"/>
      <c r="G670" s="320"/>
      <c r="H670" s="323"/>
      <c r="I670" s="320"/>
      <c r="J670" s="320"/>
      <c r="K670" s="320"/>
      <c r="L670" s="320"/>
      <c r="M670" s="320"/>
      <c r="N670" s="320"/>
      <c r="O670" s="320"/>
      <c r="P670" s="320"/>
      <c r="Q670" s="320"/>
      <c r="R670" s="320"/>
    </row>
    <row r="671" spans="1:18" ht="15.75" customHeight="1" x14ac:dyDescent="0.25">
      <c r="A671" s="320"/>
      <c r="B671" s="320"/>
      <c r="C671" s="320"/>
      <c r="D671" s="320"/>
      <c r="E671" s="320"/>
      <c r="F671" s="321"/>
      <c r="G671" s="320"/>
      <c r="H671" s="323"/>
      <c r="I671" s="320"/>
      <c r="J671" s="320"/>
      <c r="K671" s="320"/>
      <c r="L671" s="320"/>
      <c r="M671" s="320"/>
      <c r="N671" s="320"/>
      <c r="O671" s="320"/>
      <c r="P671" s="320"/>
      <c r="Q671" s="320"/>
      <c r="R671" s="320"/>
    </row>
    <row r="672" spans="1:18" ht="15.75" customHeight="1" x14ac:dyDescent="0.25">
      <c r="A672" s="320"/>
      <c r="B672" s="320"/>
      <c r="C672" s="320"/>
      <c r="D672" s="320"/>
      <c r="E672" s="320"/>
      <c r="F672" s="321"/>
      <c r="G672" s="320"/>
      <c r="H672" s="323"/>
      <c r="I672" s="320"/>
      <c r="J672" s="320"/>
      <c r="K672" s="320"/>
      <c r="L672" s="320"/>
      <c r="M672" s="320"/>
      <c r="N672" s="320"/>
      <c r="O672" s="320"/>
      <c r="P672" s="320"/>
      <c r="Q672" s="320"/>
      <c r="R672" s="320"/>
    </row>
    <row r="673" spans="1:18" ht="15.75" customHeight="1" x14ac:dyDescent="0.25">
      <c r="A673" s="320"/>
      <c r="B673" s="320"/>
      <c r="C673" s="320"/>
      <c r="D673" s="320"/>
      <c r="E673" s="320"/>
      <c r="F673" s="321"/>
      <c r="G673" s="320"/>
      <c r="H673" s="323"/>
      <c r="I673" s="320"/>
      <c r="J673" s="320"/>
      <c r="K673" s="320"/>
      <c r="L673" s="320"/>
      <c r="M673" s="320"/>
      <c r="N673" s="320"/>
      <c r="O673" s="320"/>
      <c r="P673" s="320"/>
      <c r="Q673" s="320"/>
      <c r="R673" s="320"/>
    </row>
    <row r="674" spans="1:18" ht="15.75" customHeight="1" x14ac:dyDescent="0.25">
      <c r="A674" s="320"/>
      <c r="B674" s="320"/>
      <c r="C674" s="320"/>
      <c r="D674" s="320"/>
      <c r="E674" s="320"/>
      <c r="F674" s="321"/>
      <c r="G674" s="320"/>
      <c r="H674" s="323"/>
      <c r="I674" s="320"/>
      <c r="J674" s="320"/>
      <c r="K674" s="320"/>
      <c r="L674" s="320"/>
      <c r="M674" s="320"/>
      <c r="N674" s="320"/>
      <c r="O674" s="320"/>
      <c r="P674" s="320"/>
      <c r="Q674" s="320"/>
      <c r="R674" s="320"/>
    </row>
    <row r="675" spans="1:18" ht="15.75" customHeight="1" x14ac:dyDescent="0.25">
      <c r="A675" s="320"/>
      <c r="B675" s="320"/>
      <c r="C675" s="320"/>
      <c r="D675" s="320"/>
      <c r="E675" s="320"/>
      <c r="F675" s="321"/>
      <c r="G675" s="320"/>
      <c r="H675" s="323"/>
      <c r="I675" s="320"/>
      <c r="J675" s="320"/>
      <c r="K675" s="320"/>
      <c r="L675" s="320"/>
      <c r="M675" s="320"/>
      <c r="N675" s="320"/>
      <c r="O675" s="320"/>
      <c r="P675" s="320"/>
      <c r="Q675" s="320"/>
      <c r="R675" s="320"/>
    </row>
    <row r="676" spans="1:18" ht="15.75" customHeight="1" x14ac:dyDescent="0.25">
      <c r="A676" s="320"/>
      <c r="B676" s="320"/>
      <c r="C676" s="320"/>
      <c r="D676" s="320"/>
      <c r="E676" s="320"/>
      <c r="F676" s="321"/>
      <c r="G676" s="320"/>
      <c r="H676" s="323"/>
      <c r="I676" s="320"/>
      <c r="J676" s="320"/>
      <c r="K676" s="320"/>
      <c r="L676" s="320"/>
      <c r="M676" s="320"/>
      <c r="N676" s="320"/>
      <c r="O676" s="320"/>
      <c r="P676" s="320"/>
      <c r="Q676" s="320"/>
      <c r="R676" s="320"/>
    </row>
    <row r="677" spans="1:18" ht="15.75" customHeight="1" x14ac:dyDescent="0.25">
      <c r="A677" s="320"/>
      <c r="B677" s="320"/>
      <c r="C677" s="320"/>
      <c r="D677" s="320"/>
      <c r="E677" s="320"/>
      <c r="F677" s="321"/>
      <c r="G677" s="320"/>
      <c r="H677" s="323"/>
      <c r="I677" s="320"/>
      <c r="J677" s="320"/>
      <c r="K677" s="320"/>
      <c r="L677" s="320"/>
      <c r="M677" s="320"/>
      <c r="N677" s="320"/>
      <c r="O677" s="320"/>
      <c r="P677" s="320"/>
      <c r="Q677" s="320"/>
      <c r="R677" s="320"/>
    </row>
    <row r="678" spans="1:18" ht="15.75" customHeight="1" x14ac:dyDescent="0.25">
      <c r="A678" s="320"/>
      <c r="B678" s="320"/>
      <c r="C678" s="320"/>
      <c r="D678" s="320"/>
      <c r="E678" s="320"/>
      <c r="F678" s="321"/>
      <c r="G678" s="320"/>
      <c r="H678" s="323"/>
      <c r="I678" s="320"/>
      <c r="J678" s="320"/>
      <c r="K678" s="320"/>
      <c r="L678" s="320"/>
      <c r="M678" s="320"/>
      <c r="N678" s="320"/>
      <c r="O678" s="320"/>
      <c r="P678" s="320"/>
      <c r="Q678" s="320"/>
      <c r="R678" s="320"/>
    </row>
    <row r="679" spans="1:18" ht="15.75" customHeight="1" x14ac:dyDescent="0.25">
      <c r="A679" s="320"/>
      <c r="B679" s="320"/>
      <c r="C679" s="320"/>
      <c r="D679" s="320"/>
      <c r="E679" s="320"/>
      <c r="F679" s="321"/>
      <c r="G679" s="320"/>
      <c r="H679" s="323"/>
      <c r="I679" s="320"/>
      <c r="J679" s="320"/>
      <c r="K679" s="320"/>
      <c r="L679" s="320"/>
      <c r="M679" s="320"/>
      <c r="N679" s="320"/>
      <c r="O679" s="320"/>
      <c r="P679" s="320"/>
      <c r="Q679" s="320"/>
      <c r="R679" s="320"/>
    </row>
    <row r="680" spans="1:18" ht="15.75" customHeight="1" x14ac:dyDescent="0.25">
      <c r="A680" s="320"/>
      <c r="B680" s="320"/>
      <c r="C680" s="320"/>
      <c r="D680" s="320"/>
      <c r="E680" s="320"/>
      <c r="F680" s="321"/>
      <c r="G680" s="320"/>
      <c r="H680" s="323"/>
      <c r="I680" s="320"/>
      <c r="J680" s="320"/>
      <c r="K680" s="320"/>
      <c r="L680" s="320"/>
      <c r="M680" s="320"/>
      <c r="N680" s="320"/>
      <c r="O680" s="320"/>
      <c r="P680" s="320"/>
      <c r="Q680" s="320"/>
      <c r="R680" s="320"/>
    </row>
    <row r="681" spans="1:18" ht="15.75" customHeight="1" x14ac:dyDescent="0.25">
      <c r="A681" s="320"/>
      <c r="B681" s="320"/>
      <c r="C681" s="320"/>
      <c r="D681" s="320"/>
      <c r="E681" s="320"/>
      <c r="F681" s="321"/>
      <c r="G681" s="320"/>
      <c r="H681" s="323"/>
      <c r="I681" s="320"/>
      <c r="J681" s="320"/>
      <c r="K681" s="320"/>
      <c r="L681" s="320"/>
      <c r="M681" s="320"/>
      <c r="N681" s="320"/>
      <c r="O681" s="320"/>
      <c r="P681" s="320"/>
      <c r="Q681" s="320"/>
      <c r="R681" s="320"/>
    </row>
    <row r="682" spans="1:18" ht="15.75" customHeight="1" x14ac:dyDescent="0.25">
      <c r="A682" s="320"/>
      <c r="B682" s="320"/>
      <c r="C682" s="320"/>
      <c r="D682" s="320"/>
      <c r="E682" s="320"/>
      <c r="F682" s="321"/>
      <c r="G682" s="320"/>
      <c r="H682" s="323"/>
      <c r="I682" s="320"/>
      <c r="J682" s="320"/>
      <c r="K682" s="320"/>
      <c r="L682" s="320"/>
      <c r="M682" s="320"/>
      <c r="N682" s="320"/>
      <c r="O682" s="320"/>
      <c r="P682" s="320"/>
      <c r="Q682" s="320"/>
      <c r="R682" s="320"/>
    </row>
    <row r="683" spans="1:18" ht="15.75" customHeight="1" x14ac:dyDescent="0.25">
      <c r="A683" s="320"/>
      <c r="B683" s="320"/>
      <c r="C683" s="320"/>
      <c r="D683" s="320"/>
      <c r="E683" s="320"/>
      <c r="F683" s="321"/>
      <c r="G683" s="320"/>
      <c r="H683" s="323"/>
      <c r="I683" s="320"/>
      <c r="J683" s="320"/>
      <c r="K683" s="320"/>
      <c r="L683" s="320"/>
      <c r="M683" s="320"/>
      <c r="N683" s="320"/>
      <c r="O683" s="320"/>
      <c r="P683" s="320"/>
      <c r="Q683" s="320"/>
      <c r="R683" s="320"/>
    </row>
    <row r="684" spans="1:18" ht="15.75" customHeight="1" x14ac:dyDescent="0.25">
      <c r="A684" s="320"/>
      <c r="B684" s="320"/>
      <c r="C684" s="320"/>
      <c r="D684" s="320"/>
      <c r="E684" s="320"/>
      <c r="F684" s="321"/>
      <c r="G684" s="320"/>
      <c r="H684" s="323"/>
      <c r="I684" s="320"/>
      <c r="J684" s="320"/>
      <c r="K684" s="320"/>
      <c r="L684" s="320"/>
      <c r="M684" s="320"/>
      <c r="N684" s="320"/>
      <c r="O684" s="320"/>
      <c r="P684" s="320"/>
      <c r="Q684" s="320"/>
      <c r="R684" s="320"/>
    </row>
    <row r="685" spans="1:18" ht="15.75" customHeight="1" x14ac:dyDescent="0.25">
      <c r="A685" s="320"/>
      <c r="B685" s="320"/>
      <c r="C685" s="320"/>
      <c r="D685" s="320"/>
      <c r="E685" s="320"/>
      <c r="F685" s="321"/>
      <c r="G685" s="320"/>
      <c r="H685" s="323"/>
      <c r="I685" s="320"/>
      <c r="J685" s="320"/>
      <c r="K685" s="320"/>
      <c r="L685" s="320"/>
      <c r="M685" s="320"/>
      <c r="N685" s="320"/>
      <c r="O685" s="320"/>
      <c r="P685" s="320"/>
      <c r="Q685" s="320"/>
      <c r="R685" s="320"/>
    </row>
    <row r="686" spans="1:18" ht="15.75" customHeight="1" x14ac:dyDescent="0.25">
      <c r="A686" s="320"/>
      <c r="B686" s="320"/>
      <c r="C686" s="320"/>
      <c r="D686" s="320"/>
      <c r="E686" s="320"/>
      <c r="F686" s="321"/>
      <c r="G686" s="320"/>
      <c r="H686" s="323"/>
      <c r="I686" s="320"/>
      <c r="J686" s="320"/>
      <c r="K686" s="320"/>
      <c r="L686" s="320"/>
      <c r="M686" s="320"/>
      <c r="N686" s="320"/>
      <c r="O686" s="320"/>
      <c r="P686" s="320"/>
      <c r="Q686" s="320"/>
      <c r="R686" s="320"/>
    </row>
    <row r="687" spans="1:18" ht="15.75" customHeight="1" x14ac:dyDescent="0.25">
      <c r="A687" s="320"/>
      <c r="B687" s="320"/>
      <c r="C687" s="320"/>
      <c r="D687" s="320"/>
      <c r="E687" s="320"/>
      <c r="F687" s="321"/>
      <c r="G687" s="320"/>
      <c r="H687" s="323"/>
      <c r="I687" s="320"/>
      <c r="J687" s="320"/>
      <c r="K687" s="320"/>
      <c r="L687" s="320"/>
      <c r="M687" s="320"/>
      <c r="N687" s="320"/>
      <c r="O687" s="320"/>
      <c r="P687" s="320"/>
      <c r="Q687" s="320"/>
      <c r="R687" s="320"/>
    </row>
    <row r="688" spans="1:18" ht="15.75" customHeight="1" x14ac:dyDescent="0.25">
      <c r="A688" s="320"/>
      <c r="B688" s="320"/>
      <c r="C688" s="320"/>
      <c r="D688" s="320"/>
      <c r="E688" s="320"/>
      <c r="F688" s="321"/>
      <c r="G688" s="320"/>
      <c r="H688" s="323"/>
      <c r="I688" s="320"/>
      <c r="J688" s="320"/>
      <c r="K688" s="320"/>
      <c r="L688" s="320"/>
      <c r="M688" s="320"/>
      <c r="N688" s="320"/>
      <c r="O688" s="320"/>
      <c r="P688" s="320"/>
      <c r="Q688" s="320"/>
      <c r="R688" s="320"/>
    </row>
    <row r="689" spans="1:18" ht="15.75" customHeight="1" x14ac:dyDescent="0.25">
      <c r="A689" s="320"/>
      <c r="B689" s="320"/>
      <c r="C689" s="320"/>
      <c r="D689" s="320"/>
      <c r="E689" s="320"/>
      <c r="F689" s="321"/>
      <c r="G689" s="320"/>
      <c r="H689" s="323"/>
      <c r="I689" s="320"/>
      <c r="J689" s="320"/>
      <c r="K689" s="320"/>
      <c r="L689" s="320"/>
      <c r="M689" s="320"/>
      <c r="N689" s="320"/>
      <c r="O689" s="320"/>
      <c r="P689" s="320"/>
      <c r="Q689" s="320"/>
      <c r="R689" s="320"/>
    </row>
    <row r="690" spans="1:18" ht="15.75" customHeight="1" x14ac:dyDescent="0.25">
      <c r="A690" s="320"/>
      <c r="B690" s="320"/>
      <c r="C690" s="320"/>
      <c r="D690" s="320"/>
      <c r="E690" s="320"/>
      <c r="F690" s="321"/>
      <c r="G690" s="320"/>
      <c r="H690" s="323"/>
      <c r="I690" s="320"/>
      <c r="J690" s="320"/>
      <c r="K690" s="320"/>
      <c r="L690" s="320"/>
      <c r="M690" s="320"/>
      <c r="N690" s="320"/>
      <c r="O690" s="320"/>
      <c r="P690" s="320"/>
      <c r="Q690" s="320"/>
      <c r="R690" s="320"/>
    </row>
    <row r="691" spans="1:18" ht="15.75" customHeight="1" x14ac:dyDescent="0.25">
      <c r="A691" s="320"/>
      <c r="B691" s="320"/>
      <c r="C691" s="320"/>
      <c r="D691" s="320"/>
      <c r="E691" s="320"/>
      <c r="F691" s="321"/>
      <c r="G691" s="320"/>
      <c r="H691" s="323"/>
      <c r="I691" s="320"/>
      <c r="J691" s="320"/>
      <c r="K691" s="320"/>
      <c r="L691" s="320"/>
      <c r="M691" s="320"/>
      <c r="N691" s="320"/>
      <c r="O691" s="320"/>
      <c r="P691" s="320"/>
      <c r="Q691" s="320"/>
      <c r="R691" s="320"/>
    </row>
    <row r="692" spans="1:18" ht="15.75" customHeight="1" x14ac:dyDescent="0.25">
      <c r="A692" s="320"/>
      <c r="B692" s="320"/>
      <c r="C692" s="320"/>
      <c r="D692" s="320"/>
      <c r="E692" s="320"/>
      <c r="F692" s="321"/>
      <c r="G692" s="320"/>
      <c r="H692" s="323"/>
      <c r="I692" s="320"/>
      <c r="J692" s="320"/>
      <c r="K692" s="320"/>
      <c r="L692" s="320"/>
      <c r="M692" s="320"/>
      <c r="N692" s="320"/>
      <c r="O692" s="320"/>
      <c r="P692" s="320"/>
      <c r="Q692" s="320"/>
      <c r="R692" s="320"/>
    </row>
    <row r="693" spans="1:18" ht="15.75" customHeight="1" x14ac:dyDescent="0.25">
      <c r="A693" s="320"/>
      <c r="B693" s="320"/>
      <c r="C693" s="320"/>
      <c r="D693" s="320"/>
      <c r="E693" s="320"/>
      <c r="F693" s="321"/>
      <c r="G693" s="320"/>
      <c r="H693" s="323"/>
      <c r="I693" s="320"/>
      <c r="J693" s="320"/>
      <c r="K693" s="320"/>
      <c r="L693" s="320"/>
      <c r="M693" s="320"/>
      <c r="N693" s="320"/>
      <c r="O693" s="320"/>
      <c r="P693" s="320"/>
      <c r="Q693" s="320"/>
      <c r="R693" s="320"/>
    </row>
    <row r="694" spans="1:18" ht="15.75" customHeight="1" x14ac:dyDescent="0.25">
      <c r="A694" s="320"/>
      <c r="B694" s="320"/>
      <c r="C694" s="320"/>
      <c r="D694" s="320"/>
      <c r="E694" s="320"/>
      <c r="F694" s="321"/>
      <c r="G694" s="320"/>
      <c r="H694" s="323"/>
      <c r="I694" s="320"/>
      <c r="J694" s="320"/>
      <c r="K694" s="320"/>
      <c r="L694" s="320"/>
      <c r="M694" s="320"/>
      <c r="N694" s="320"/>
      <c r="O694" s="320"/>
      <c r="P694" s="320"/>
      <c r="Q694" s="320"/>
      <c r="R694" s="320"/>
    </row>
    <row r="695" spans="1:18" ht="15.75" customHeight="1" x14ac:dyDescent="0.25">
      <c r="A695" s="320"/>
      <c r="B695" s="320"/>
      <c r="C695" s="320"/>
      <c r="D695" s="320"/>
      <c r="E695" s="320"/>
      <c r="F695" s="321"/>
      <c r="G695" s="320"/>
      <c r="H695" s="323"/>
      <c r="I695" s="320"/>
      <c r="J695" s="320"/>
      <c r="K695" s="320"/>
      <c r="L695" s="320"/>
      <c r="M695" s="320"/>
      <c r="N695" s="320"/>
      <c r="O695" s="320"/>
      <c r="P695" s="320"/>
      <c r="Q695" s="320"/>
      <c r="R695" s="320"/>
    </row>
    <row r="696" spans="1:18" ht="15.75" customHeight="1" x14ac:dyDescent="0.25">
      <c r="A696" s="320"/>
      <c r="B696" s="320"/>
      <c r="C696" s="320"/>
      <c r="D696" s="320"/>
      <c r="E696" s="320"/>
      <c r="F696" s="321"/>
      <c r="G696" s="320"/>
      <c r="H696" s="323"/>
      <c r="I696" s="320"/>
      <c r="J696" s="320"/>
      <c r="K696" s="320"/>
      <c r="L696" s="320"/>
      <c r="M696" s="320"/>
      <c r="N696" s="320"/>
      <c r="O696" s="320"/>
      <c r="P696" s="320"/>
      <c r="Q696" s="320"/>
      <c r="R696" s="320"/>
    </row>
    <row r="697" spans="1:18" ht="15.75" customHeight="1" x14ac:dyDescent="0.25">
      <c r="A697" s="320"/>
      <c r="B697" s="320"/>
      <c r="C697" s="320"/>
      <c r="D697" s="320"/>
      <c r="E697" s="320"/>
      <c r="F697" s="321"/>
      <c r="G697" s="320"/>
      <c r="H697" s="323"/>
      <c r="I697" s="320"/>
      <c r="J697" s="320"/>
      <c r="K697" s="320"/>
      <c r="L697" s="320"/>
      <c r="M697" s="320"/>
      <c r="N697" s="320"/>
      <c r="O697" s="320"/>
      <c r="P697" s="320"/>
      <c r="Q697" s="320"/>
      <c r="R697" s="320"/>
    </row>
    <row r="698" spans="1:18" ht="15.75" customHeight="1" x14ac:dyDescent="0.25">
      <c r="A698" s="320"/>
      <c r="B698" s="320"/>
      <c r="C698" s="320"/>
      <c r="D698" s="320"/>
      <c r="E698" s="320"/>
      <c r="F698" s="321"/>
      <c r="G698" s="320"/>
      <c r="H698" s="323"/>
      <c r="I698" s="320"/>
      <c r="J698" s="320"/>
      <c r="K698" s="320"/>
      <c r="L698" s="320"/>
      <c r="M698" s="320"/>
      <c r="N698" s="320"/>
      <c r="O698" s="320"/>
      <c r="P698" s="320"/>
      <c r="Q698" s="320"/>
      <c r="R698" s="320"/>
    </row>
    <row r="699" spans="1:18" ht="15.75" customHeight="1" x14ac:dyDescent="0.25">
      <c r="A699" s="320"/>
      <c r="B699" s="320"/>
      <c r="C699" s="320"/>
      <c r="D699" s="320"/>
      <c r="E699" s="320"/>
      <c r="F699" s="321"/>
      <c r="G699" s="320"/>
      <c r="H699" s="323"/>
      <c r="I699" s="320"/>
      <c r="J699" s="320"/>
      <c r="K699" s="320"/>
      <c r="L699" s="320"/>
      <c r="M699" s="320"/>
      <c r="N699" s="320"/>
      <c r="O699" s="320"/>
      <c r="P699" s="320"/>
      <c r="Q699" s="320"/>
      <c r="R699" s="320"/>
    </row>
    <row r="700" spans="1:18" ht="15.75" customHeight="1" x14ac:dyDescent="0.25">
      <c r="A700" s="320"/>
      <c r="B700" s="320"/>
      <c r="C700" s="320"/>
      <c r="D700" s="320"/>
      <c r="E700" s="320"/>
      <c r="F700" s="321"/>
      <c r="G700" s="320"/>
      <c r="H700" s="323"/>
      <c r="I700" s="320"/>
      <c r="J700" s="320"/>
      <c r="K700" s="320"/>
      <c r="L700" s="320"/>
      <c r="M700" s="320"/>
      <c r="N700" s="320"/>
      <c r="O700" s="320"/>
      <c r="P700" s="320"/>
      <c r="Q700" s="320"/>
      <c r="R700" s="320"/>
    </row>
    <row r="701" spans="1:18" ht="15.75" customHeight="1" x14ac:dyDescent="0.25">
      <c r="A701" s="320"/>
      <c r="B701" s="320"/>
      <c r="C701" s="320"/>
      <c r="D701" s="320"/>
      <c r="E701" s="320"/>
      <c r="F701" s="321"/>
      <c r="G701" s="320"/>
      <c r="H701" s="323"/>
      <c r="I701" s="320"/>
      <c r="J701" s="320"/>
      <c r="K701" s="320"/>
      <c r="L701" s="320"/>
      <c r="M701" s="320"/>
      <c r="N701" s="320"/>
      <c r="O701" s="320"/>
      <c r="P701" s="320"/>
      <c r="Q701" s="320"/>
      <c r="R701" s="320"/>
    </row>
    <row r="702" spans="1:18" ht="15.75" customHeight="1" x14ac:dyDescent="0.25">
      <c r="A702" s="320"/>
      <c r="B702" s="320"/>
      <c r="C702" s="320"/>
      <c r="D702" s="320"/>
      <c r="E702" s="320"/>
      <c r="F702" s="321"/>
      <c r="G702" s="320"/>
      <c r="H702" s="323"/>
      <c r="I702" s="320"/>
      <c r="J702" s="320"/>
      <c r="K702" s="320"/>
      <c r="L702" s="320"/>
      <c r="M702" s="320"/>
      <c r="N702" s="320"/>
      <c r="O702" s="320"/>
      <c r="P702" s="320"/>
      <c r="Q702" s="320"/>
      <c r="R702" s="320"/>
    </row>
    <row r="703" spans="1:18" ht="15.75" customHeight="1" x14ac:dyDescent="0.25">
      <c r="A703" s="320"/>
      <c r="B703" s="320"/>
      <c r="C703" s="320"/>
      <c r="D703" s="320"/>
      <c r="E703" s="320"/>
      <c r="F703" s="321"/>
      <c r="G703" s="320"/>
      <c r="H703" s="323"/>
      <c r="I703" s="320"/>
      <c r="J703" s="320"/>
      <c r="K703" s="320"/>
      <c r="L703" s="320"/>
      <c r="M703" s="320"/>
      <c r="N703" s="320"/>
      <c r="O703" s="320"/>
      <c r="P703" s="320"/>
      <c r="Q703" s="320"/>
      <c r="R703" s="320"/>
    </row>
    <row r="704" spans="1:18" ht="15.75" customHeight="1" x14ac:dyDescent="0.25">
      <c r="A704" s="320"/>
      <c r="B704" s="320"/>
      <c r="C704" s="320"/>
      <c r="D704" s="320"/>
      <c r="E704" s="320"/>
      <c r="F704" s="321"/>
      <c r="G704" s="320"/>
      <c r="H704" s="323"/>
      <c r="I704" s="320"/>
      <c r="J704" s="320"/>
      <c r="K704" s="320"/>
      <c r="L704" s="320"/>
      <c r="M704" s="320"/>
      <c r="N704" s="320"/>
      <c r="O704" s="320"/>
      <c r="P704" s="320"/>
      <c r="Q704" s="320"/>
      <c r="R704" s="320"/>
    </row>
    <row r="705" spans="1:18" ht="15.75" customHeight="1" x14ac:dyDescent="0.25">
      <c r="A705" s="320"/>
      <c r="B705" s="320"/>
      <c r="C705" s="320"/>
      <c r="D705" s="320"/>
      <c r="E705" s="320"/>
      <c r="F705" s="321"/>
      <c r="G705" s="320"/>
      <c r="H705" s="323"/>
      <c r="I705" s="320"/>
      <c r="J705" s="320"/>
      <c r="K705" s="320"/>
      <c r="L705" s="320"/>
      <c r="M705" s="320"/>
      <c r="N705" s="320"/>
      <c r="O705" s="320"/>
      <c r="P705" s="320"/>
      <c r="Q705" s="320"/>
      <c r="R705" s="320"/>
    </row>
    <row r="706" spans="1:18" ht="15.75" customHeight="1" x14ac:dyDescent="0.25">
      <c r="A706" s="320"/>
      <c r="B706" s="320"/>
      <c r="C706" s="320"/>
      <c r="D706" s="320"/>
      <c r="E706" s="320"/>
      <c r="F706" s="321"/>
      <c r="G706" s="320"/>
      <c r="H706" s="323"/>
      <c r="I706" s="320"/>
      <c r="J706" s="320"/>
      <c r="K706" s="320"/>
      <c r="L706" s="320"/>
      <c r="M706" s="320"/>
      <c r="N706" s="320"/>
      <c r="O706" s="320"/>
      <c r="P706" s="320"/>
      <c r="Q706" s="320"/>
      <c r="R706" s="320"/>
    </row>
    <row r="707" spans="1:18" ht="15.75" customHeight="1" x14ac:dyDescent="0.25">
      <c r="A707" s="320"/>
      <c r="B707" s="320"/>
      <c r="C707" s="320"/>
      <c r="D707" s="320"/>
      <c r="E707" s="320"/>
      <c r="F707" s="321"/>
      <c r="G707" s="320"/>
      <c r="H707" s="323"/>
      <c r="I707" s="320"/>
      <c r="J707" s="320"/>
      <c r="K707" s="320"/>
      <c r="L707" s="320"/>
      <c r="M707" s="320"/>
      <c r="N707" s="320"/>
      <c r="O707" s="320"/>
      <c r="P707" s="320"/>
      <c r="Q707" s="320"/>
      <c r="R707" s="320"/>
    </row>
    <row r="708" spans="1:18" ht="15.75" customHeight="1" x14ac:dyDescent="0.25">
      <c r="A708" s="320"/>
      <c r="B708" s="320"/>
      <c r="C708" s="320"/>
      <c r="D708" s="320"/>
      <c r="E708" s="320"/>
      <c r="F708" s="321"/>
      <c r="G708" s="320"/>
      <c r="H708" s="323"/>
      <c r="I708" s="320"/>
      <c r="J708" s="320"/>
      <c r="K708" s="320"/>
      <c r="L708" s="320"/>
      <c r="M708" s="320"/>
      <c r="N708" s="320"/>
      <c r="O708" s="320"/>
      <c r="P708" s="320"/>
      <c r="Q708" s="320"/>
      <c r="R708" s="320"/>
    </row>
    <row r="709" spans="1:18" ht="15.75" customHeight="1" x14ac:dyDescent="0.25">
      <c r="A709" s="320"/>
      <c r="B709" s="320"/>
      <c r="C709" s="320"/>
      <c r="D709" s="320"/>
      <c r="E709" s="320"/>
      <c r="F709" s="321"/>
      <c r="G709" s="320"/>
      <c r="H709" s="323"/>
      <c r="I709" s="320"/>
      <c r="J709" s="320"/>
      <c r="K709" s="320"/>
      <c r="L709" s="320"/>
      <c r="M709" s="320"/>
      <c r="N709" s="320"/>
      <c r="O709" s="320"/>
      <c r="P709" s="320"/>
      <c r="Q709" s="320"/>
      <c r="R709" s="320"/>
    </row>
    <row r="710" spans="1:18" ht="15.75" customHeight="1" x14ac:dyDescent="0.25">
      <c r="A710" s="320"/>
      <c r="B710" s="320"/>
      <c r="C710" s="320"/>
      <c r="D710" s="320"/>
      <c r="E710" s="320"/>
      <c r="F710" s="321"/>
      <c r="G710" s="320"/>
      <c r="H710" s="323"/>
      <c r="I710" s="320"/>
      <c r="J710" s="320"/>
      <c r="K710" s="320"/>
      <c r="L710" s="320"/>
      <c r="M710" s="320"/>
      <c r="N710" s="320"/>
      <c r="O710" s="320"/>
      <c r="P710" s="320"/>
      <c r="Q710" s="320"/>
      <c r="R710" s="320"/>
    </row>
    <row r="711" spans="1:18" ht="15.75" customHeight="1" x14ac:dyDescent="0.25">
      <c r="A711" s="320"/>
      <c r="B711" s="320"/>
      <c r="C711" s="320"/>
      <c r="D711" s="320"/>
      <c r="E711" s="320"/>
      <c r="F711" s="321"/>
      <c r="G711" s="320"/>
      <c r="H711" s="323"/>
      <c r="I711" s="320"/>
      <c r="J711" s="320"/>
      <c r="K711" s="320"/>
      <c r="L711" s="320"/>
      <c r="M711" s="320"/>
      <c r="N711" s="320"/>
      <c r="O711" s="320"/>
      <c r="P711" s="320"/>
      <c r="Q711" s="320"/>
      <c r="R711" s="320"/>
    </row>
    <row r="712" spans="1:18" ht="15.75" customHeight="1" x14ac:dyDescent="0.25">
      <c r="A712" s="320"/>
      <c r="B712" s="320"/>
      <c r="C712" s="320"/>
      <c r="D712" s="320"/>
      <c r="E712" s="320"/>
      <c r="F712" s="321"/>
      <c r="G712" s="320"/>
      <c r="H712" s="323"/>
      <c r="I712" s="320"/>
      <c r="J712" s="320"/>
      <c r="K712" s="320"/>
      <c r="L712" s="320"/>
      <c r="M712" s="320"/>
      <c r="N712" s="320"/>
      <c r="O712" s="320"/>
      <c r="P712" s="320"/>
      <c r="Q712" s="320"/>
      <c r="R712" s="320"/>
    </row>
    <row r="713" spans="1:18" ht="15.75" customHeight="1" x14ac:dyDescent="0.25">
      <c r="A713" s="320"/>
      <c r="B713" s="320"/>
      <c r="C713" s="320"/>
      <c r="D713" s="320"/>
      <c r="E713" s="320"/>
      <c r="F713" s="321"/>
      <c r="G713" s="320"/>
      <c r="H713" s="323"/>
      <c r="I713" s="320"/>
      <c r="J713" s="320"/>
      <c r="K713" s="320"/>
      <c r="L713" s="320"/>
      <c r="M713" s="320"/>
      <c r="N713" s="320"/>
      <c r="O713" s="320"/>
      <c r="P713" s="320"/>
      <c r="Q713" s="320"/>
      <c r="R713" s="320"/>
    </row>
    <row r="714" spans="1:18" ht="15.75" customHeight="1" x14ac:dyDescent="0.25">
      <c r="A714" s="320"/>
      <c r="B714" s="320"/>
      <c r="C714" s="320"/>
      <c r="D714" s="320"/>
      <c r="E714" s="320"/>
      <c r="F714" s="321"/>
      <c r="G714" s="320"/>
      <c r="H714" s="323"/>
      <c r="I714" s="320"/>
      <c r="J714" s="320"/>
      <c r="K714" s="320"/>
      <c r="L714" s="320"/>
      <c r="M714" s="320"/>
      <c r="N714" s="320"/>
      <c r="O714" s="320"/>
      <c r="P714" s="320"/>
      <c r="Q714" s="320"/>
      <c r="R714" s="320"/>
    </row>
    <row r="715" spans="1:18" ht="15.75" customHeight="1" x14ac:dyDescent="0.25">
      <c r="A715" s="320"/>
      <c r="B715" s="320"/>
      <c r="C715" s="320"/>
      <c r="D715" s="320"/>
      <c r="E715" s="320"/>
      <c r="F715" s="321"/>
      <c r="G715" s="320"/>
      <c r="H715" s="323"/>
      <c r="I715" s="320"/>
      <c r="J715" s="320"/>
      <c r="K715" s="320"/>
      <c r="L715" s="320"/>
      <c r="M715" s="320"/>
      <c r="N715" s="320"/>
      <c r="O715" s="320"/>
      <c r="P715" s="320"/>
      <c r="Q715" s="320"/>
      <c r="R715" s="320"/>
    </row>
    <row r="716" spans="1:18" ht="15.75" customHeight="1" x14ac:dyDescent="0.25">
      <c r="A716" s="320"/>
      <c r="B716" s="320"/>
      <c r="C716" s="320"/>
      <c r="D716" s="320"/>
      <c r="E716" s="320"/>
      <c r="F716" s="321"/>
      <c r="G716" s="320"/>
      <c r="H716" s="323"/>
      <c r="I716" s="320"/>
      <c r="J716" s="320"/>
      <c r="K716" s="320"/>
      <c r="L716" s="320"/>
      <c r="M716" s="320"/>
      <c r="N716" s="320"/>
      <c r="O716" s="320"/>
      <c r="P716" s="320"/>
      <c r="Q716" s="320"/>
      <c r="R716" s="320"/>
    </row>
    <row r="717" spans="1:18" ht="15.75" customHeight="1" x14ac:dyDescent="0.25">
      <c r="A717" s="320"/>
      <c r="B717" s="320"/>
      <c r="C717" s="320"/>
      <c r="D717" s="320"/>
      <c r="E717" s="320"/>
      <c r="F717" s="321"/>
      <c r="G717" s="320"/>
      <c r="H717" s="323"/>
      <c r="I717" s="320"/>
      <c r="J717" s="320"/>
      <c r="K717" s="320"/>
      <c r="L717" s="320"/>
      <c r="M717" s="320"/>
      <c r="N717" s="320"/>
      <c r="O717" s="320"/>
      <c r="P717" s="320"/>
      <c r="Q717" s="320"/>
      <c r="R717" s="320"/>
    </row>
    <row r="718" spans="1:18" ht="15.75" customHeight="1" x14ac:dyDescent="0.25">
      <c r="A718" s="320"/>
      <c r="B718" s="320"/>
      <c r="C718" s="320"/>
      <c r="D718" s="320"/>
      <c r="E718" s="320"/>
      <c r="F718" s="321"/>
      <c r="G718" s="320"/>
      <c r="H718" s="323"/>
      <c r="I718" s="320"/>
      <c r="J718" s="320"/>
      <c r="K718" s="320"/>
      <c r="L718" s="320"/>
      <c r="M718" s="320"/>
      <c r="N718" s="320"/>
      <c r="O718" s="320"/>
      <c r="P718" s="320"/>
      <c r="Q718" s="320"/>
      <c r="R718" s="320"/>
    </row>
    <row r="719" spans="1:18" ht="15.75" customHeight="1" x14ac:dyDescent="0.25">
      <c r="A719" s="320"/>
      <c r="B719" s="320"/>
      <c r="C719" s="320"/>
      <c r="D719" s="320"/>
      <c r="E719" s="320"/>
      <c r="F719" s="321"/>
      <c r="G719" s="320"/>
      <c r="H719" s="323"/>
      <c r="I719" s="320"/>
      <c r="J719" s="320"/>
      <c r="K719" s="320"/>
      <c r="L719" s="320"/>
      <c r="M719" s="320"/>
      <c r="N719" s="320"/>
      <c r="O719" s="320"/>
      <c r="P719" s="320"/>
      <c r="Q719" s="320"/>
      <c r="R719" s="320"/>
    </row>
    <row r="720" spans="1:18" ht="15.75" customHeight="1" x14ac:dyDescent="0.25">
      <c r="A720" s="320"/>
      <c r="B720" s="320"/>
      <c r="C720" s="320"/>
      <c r="D720" s="320"/>
      <c r="E720" s="320"/>
      <c r="F720" s="321"/>
      <c r="G720" s="320"/>
      <c r="H720" s="323"/>
      <c r="I720" s="320"/>
      <c r="J720" s="320"/>
      <c r="K720" s="320"/>
      <c r="L720" s="320"/>
      <c r="M720" s="320"/>
      <c r="N720" s="320"/>
      <c r="O720" s="320"/>
      <c r="P720" s="320"/>
      <c r="Q720" s="320"/>
      <c r="R720" s="320"/>
    </row>
    <row r="721" spans="1:18" ht="15.75" customHeight="1" x14ac:dyDescent="0.25">
      <c r="A721" s="320"/>
      <c r="B721" s="320"/>
      <c r="C721" s="320"/>
      <c r="D721" s="320"/>
      <c r="E721" s="320"/>
      <c r="F721" s="321"/>
      <c r="G721" s="320"/>
      <c r="H721" s="323"/>
      <c r="I721" s="320"/>
      <c r="J721" s="320"/>
      <c r="K721" s="320"/>
      <c r="L721" s="320"/>
      <c r="M721" s="320"/>
      <c r="N721" s="320"/>
      <c r="O721" s="320"/>
      <c r="P721" s="320"/>
      <c r="Q721" s="320"/>
      <c r="R721" s="320"/>
    </row>
    <row r="722" spans="1:18" ht="15.75" customHeight="1" x14ac:dyDescent="0.25">
      <c r="A722" s="320"/>
      <c r="B722" s="320"/>
      <c r="C722" s="320"/>
      <c r="D722" s="320"/>
      <c r="E722" s="320"/>
      <c r="F722" s="321"/>
      <c r="G722" s="320"/>
      <c r="H722" s="323"/>
      <c r="I722" s="320"/>
      <c r="J722" s="320"/>
      <c r="K722" s="320"/>
      <c r="L722" s="320"/>
      <c r="M722" s="320"/>
      <c r="N722" s="320"/>
      <c r="O722" s="320"/>
      <c r="P722" s="320"/>
      <c r="Q722" s="320"/>
      <c r="R722" s="320"/>
    </row>
    <row r="723" spans="1:18" ht="15.75" customHeight="1" x14ac:dyDescent="0.25">
      <c r="A723" s="320"/>
      <c r="B723" s="320"/>
      <c r="C723" s="320"/>
      <c r="D723" s="320"/>
      <c r="E723" s="320"/>
      <c r="F723" s="321"/>
      <c r="G723" s="320"/>
      <c r="H723" s="323"/>
      <c r="I723" s="320"/>
      <c r="J723" s="320"/>
      <c r="K723" s="320"/>
      <c r="L723" s="320"/>
      <c r="M723" s="320"/>
      <c r="N723" s="320"/>
      <c r="O723" s="320"/>
      <c r="P723" s="320"/>
      <c r="Q723" s="320"/>
      <c r="R723" s="320"/>
    </row>
    <row r="724" spans="1:18" ht="15.75" customHeight="1" x14ac:dyDescent="0.25">
      <c r="A724" s="320"/>
      <c r="B724" s="320"/>
      <c r="C724" s="320"/>
      <c r="D724" s="320"/>
      <c r="E724" s="320"/>
      <c r="F724" s="321"/>
      <c r="G724" s="320"/>
      <c r="H724" s="323"/>
      <c r="I724" s="320"/>
      <c r="J724" s="320"/>
      <c r="K724" s="320"/>
      <c r="L724" s="320"/>
      <c r="M724" s="320"/>
      <c r="N724" s="320"/>
      <c r="O724" s="320"/>
      <c r="P724" s="320"/>
      <c r="Q724" s="320"/>
      <c r="R724" s="320"/>
    </row>
    <row r="725" spans="1:18" ht="15.75" customHeight="1" x14ac:dyDescent="0.25">
      <c r="A725" s="320"/>
      <c r="B725" s="320"/>
      <c r="C725" s="320"/>
      <c r="D725" s="320"/>
      <c r="E725" s="320"/>
      <c r="F725" s="321"/>
      <c r="G725" s="320"/>
      <c r="H725" s="323"/>
      <c r="I725" s="320"/>
      <c r="J725" s="320"/>
      <c r="K725" s="320"/>
      <c r="L725" s="320"/>
      <c r="M725" s="320"/>
      <c r="N725" s="320"/>
      <c r="O725" s="320"/>
      <c r="P725" s="320"/>
      <c r="Q725" s="320"/>
      <c r="R725" s="320"/>
    </row>
    <row r="726" spans="1:18" ht="15.75" customHeight="1" x14ac:dyDescent="0.25">
      <c r="A726" s="320"/>
      <c r="B726" s="320"/>
      <c r="C726" s="320"/>
      <c r="D726" s="320"/>
      <c r="E726" s="320"/>
      <c r="F726" s="321"/>
      <c r="G726" s="320"/>
      <c r="H726" s="323"/>
      <c r="I726" s="320"/>
      <c r="J726" s="320"/>
      <c r="K726" s="320"/>
      <c r="L726" s="320"/>
      <c r="M726" s="320"/>
      <c r="N726" s="320"/>
      <c r="O726" s="320"/>
      <c r="P726" s="320"/>
      <c r="Q726" s="320"/>
      <c r="R726" s="320"/>
    </row>
    <row r="727" spans="1:18" ht="15.75" customHeight="1" x14ac:dyDescent="0.25">
      <c r="A727" s="320"/>
      <c r="B727" s="320"/>
      <c r="C727" s="320"/>
      <c r="D727" s="320"/>
      <c r="E727" s="320"/>
      <c r="F727" s="321"/>
      <c r="G727" s="320"/>
      <c r="H727" s="323"/>
      <c r="I727" s="320"/>
      <c r="J727" s="320"/>
      <c r="K727" s="320"/>
      <c r="L727" s="320"/>
      <c r="M727" s="320"/>
      <c r="N727" s="320"/>
      <c r="O727" s="320"/>
      <c r="P727" s="320"/>
      <c r="Q727" s="320"/>
      <c r="R727" s="320"/>
    </row>
    <row r="728" spans="1:18" ht="15.75" customHeight="1" x14ac:dyDescent="0.25">
      <c r="A728" s="320"/>
      <c r="B728" s="320"/>
      <c r="C728" s="320"/>
      <c r="D728" s="320"/>
      <c r="E728" s="320"/>
      <c r="F728" s="321"/>
      <c r="G728" s="320"/>
      <c r="H728" s="323"/>
      <c r="I728" s="320"/>
      <c r="J728" s="320"/>
      <c r="K728" s="320"/>
      <c r="L728" s="320"/>
      <c r="M728" s="320"/>
      <c r="N728" s="320"/>
      <c r="O728" s="320"/>
      <c r="P728" s="320"/>
      <c r="Q728" s="320"/>
      <c r="R728" s="320"/>
    </row>
    <row r="729" spans="1:18" ht="15.75" customHeight="1" x14ac:dyDescent="0.25">
      <c r="A729" s="320"/>
      <c r="B729" s="320"/>
      <c r="C729" s="320"/>
      <c r="D729" s="320"/>
      <c r="E729" s="320"/>
      <c r="F729" s="321"/>
      <c r="G729" s="320"/>
      <c r="H729" s="323"/>
      <c r="I729" s="320"/>
      <c r="J729" s="320"/>
      <c r="K729" s="320"/>
      <c r="L729" s="320"/>
      <c r="M729" s="320"/>
      <c r="N729" s="320"/>
      <c r="O729" s="320"/>
      <c r="P729" s="320"/>
      <c r="Q729" s="320"/>
      <c r="R729" s="320"/>
    </row>
    <row r="730" spans="1:18" ht="15.75" customHeight="1" x14ac:dyDescent="0.25">
      <c r="A730" s="320"/>
      <c r="B730" s="320"/>
      <c r="C730" s="320"/>
      <c r="D730" s="320"/>
      <c r="E730" s="320"/>
      <c r="F730" s="321"/>
      <c r="G730" s="320"/>
      <c r="H730" s="323"/>
      <c r="I730" s="320"/>
      <c r="J730" s="320"/>
      <c r="K730" s="320"/>
      <c r="L730" s="320"/>
      <c r="M730" s="320"/>
      <c r="N730" s="320"/>
      <c r="O730" s="320"/>
      <c r="P730" s="320"/>
      <c r="Q730" s="320"/>
      <c r="R730" s="320"/>
    </row>
    <row r="731" spans="1:18" ht="15.75" customHeight="1" x14ac:dyDescent="0.25">
      <c r="A731" s="320"/>
      <c r="B731" s="320"/>
      <c r="C731" s="320"/>
      <c r="D731" s="320"/>
      <c r="E731" s="320"/>
      <c r="F731" s="321"/>
      <c r="G731" s="320"/>
      <c r="H731" s="323"/>
      <c r="I731" s="320"/>
      <c r="J731" s="320"/>
      <c r="K731" s="320"/>
      <c r="L731" s="320"/>
      <c r="M731" s="320"/>
      <c r="N731" s="320"/>
      <c r="O731" s="320"/>
      <c r="P731" s="320"/>
      <c r="Q731" s="320"/>
      <c r="R731" s="320"/>
    </row>
    <row r="732" spans="1:18" ht="15.75" customHeight="1" x14ac:dyDescent="0.25">
      <c r="A732" s="320"/>
      <c r="B732" s="320"/>
      <c r="C732" s="320"/>
      <c r="D732" s="320"/>
      <c r="E732" s="320"/>
      <c r="F732" s="321"/>
      <c r="G732" s="320"/>
      <c r="H732" s="323"/>
      <c r="I732" s="320"/>
      <c r="J732" s="320"/>
      <c r="K732" s="320"/>
      <c r="L732" s="320"/>
      <c r="M732" s="320"/>
      <c r="N732" s="320"/>
      <c r="O732" s="320"/>
      <c r="P732" s="320"/>
      <c r="Q732" s="320"/>
      <c r="R732" s="320"/>
    </row>
    <row r="733" spans="1:18" ht="15.75" customHeight="1" x14ac:dyDescent="0.25">
      <c r="A733" s="320"/>
      <c r="B733" s="320"/>
      <c r="C733" s="320"/>
      <c r="D733" s="320"/>
      <c r="E733" s="320"/>
      <c r="F733" s="321"/>
      <c r="G733" s="320"/>
      <c r="H733" s="323"/>
      <c r="I733" s="320"/>
      <c r="J733" s="320"/>
      <c r="K733" s="320"/>
      <c r="L733" s="320"/>
      <c r="M733" s="320"/>
      <c r="N733" s="320"/>
      <c r="O733" s="320"/>
      <c r="P733" s="320"/>
      <c r="Q733" s="320"/>
      <c r="R733" s="320"/>
    </row>
    <row r="734" spans="1:18" ht="15.75" customHeight="1" x14ac:dyDescent="0.25">
      <c r="A734" s="320"/>
      <c r="B734" s="320"/>
      <c r="C734" s="320"/>
      <c r="D734" s="320"/>
      <c r="E734" s="320"/>
      <c r="F734" s="321"/>
      <c r="G734" s="320"/>
      <c r="H734" s="323"/>
      <c r="I734" s="320"/>
      <c r="J734" s="320"/>
      <c r="K734" s="320"/>
      <c r="L734" s="320"/>
      <c r="M734" s="320"/>
      <c r="N734" s="320"/>
      <c r="O734" s="320"/>
      <c r="P734" s="320"/>
      <c r="Q734" s="320"/>
      <c r="R734" s="320"/>
    </row>
    <row r="735" spans="1:18" ht="15.75" customHeight="1" x14ac:dyDescent="0.25">
      <c r="A735" s="320"/>
      <c r="B735" s="320"/>
      <c r="C735" s="320"/>
      <c r="D735" s="320"/>
      <c r="E735" s="320"/>
      <c r="F735" s="321"/>
      <c r="G735" s="320"/>
      <c r="H735" s="323"/>
      <c r="I735" s="320"/>
      <c r="J735" s="320"/>
      <c r="K735" s="320"/>
      <c r="L735" s="320"/>
      <c r="M735" s="320"/>
      <c r="N735" s="320"/>
      <c r="O735" s="320"/>
      <c r="P735" s="320"/>
      <c r="Q735" s="320"/>
      <c r="R735" s="320"/>
    </row>
    <row r="736" spans="1:18" ht="15.75" customHeight="1" x14ac:dyDescent="0.25">
      <c r="A736" s="320"/>
      <c r="B736" s="320"/>
      <c r="C736" s="320"/>
      <c r="D736" s="320"/>
      <c r="E736" s="320"/>
      <c r="F736" s="321"/>
      <c r="G736" s="320"/>
      <c r="H736" s="323"/>
      <c r="I736" s="320"/>
      <c r="J736" s="320"/>
      <c r="K736" s="320"/>
      <c r="L736" s="320"/>
      <c r="M736" s="320"/>
      <c r="N736" s="320"/>
      <c r="O736" s="320"/>
      <c r="P736" s="320"/>
      <c r="Q736" s="320"/>
      <c r="R736" s="320"/>
    </row>
    <row r="737" spans="1:18" ht="15.75" customHeight="1" x14ac:dyDescent="0.25">
      <c r="A737" s="320"/>
      <c r="B737" s="320"/>
      <c r="C737" s="320"/>
      <c r="D737" s="320"/>
      <c r="E737" s="320"/>
      <c r="F737" s="321"/>
      <c r="G737" s="320"/>
      <c r="H737" s="323"/>
      <c r="I737" s="320"/>
      <c r="J737" s="320"/>
      <c r="K737" s="320"/>
      <c r="L737" s="320"/>
      <c r="M737" s="320"/>
      <c r="N737" s="320"/>
      <c r="O737" s="320"/>
      <c r="P737" s="320"/>
      <c r="Q737" s="320"/>
      <c r="R737" s="320"/>
    </row>
    <row r="738" spans="1:18" ht="15.75" customHeight="1" x14ac:dyDescent="0.25">
      <c r="A738" s="320"/>
      <c r="B738" s="320"/>
      <c r="C738" s="320"/>
      <c r="D738" s="320"/>
      <c r="E738" s="320"/>
      <c r="F738" s="321"/>
      <c r="G738" s="320"/>
      <c r="H738" s="323"/>
      <c r="I738" s="320"/>
      <c r="J738" s="320"/>
      <c r="K738" s="320"/>
      <c r="L738" s="320"/>
      <c r="M738" s="320"/>
      <c r="N738" s="320"/>
      <c r="O738" s="320"/>
      <c r="P738" s="320"/>
      <c r="Q738" s="320"/>
      <c r="R738" s="320"/>
    </row>
    <row r="739" spans="1:18" ht="15.75" customHeight="1" x14ac:dyDescent="0.25">
      <c r="A739" s="320"/>
      <c r="B739" s="320"/>
      <c r="C739" s="320"/>
      <c r="D739" s="320"/>
      <c r="E739" s="320"/>
      <c r="F739" s="321"/>
      <c r="G739" s="320"/>
      <c r="H739" s="323"/>
      <c r="I739" s="320"/>
      <c r="J739" s="320"/>
      <c r="K739" s="320"/>
      <c r="L739" s="320"/>
      <c r="M739" s="320"/>
      <c r="N739" s="320"/>
      <c r="O739" s="320"/>
      <c r="P739" s="320"/>
      <c r="Q739" s="320"/>
      <c r="R739" s="320"/>
    </row>
    <row r="740" spans="1:18" ht="15.75" customHeight="1" x14ac:dyDescent="0.25">
      <c r="A740" s="320"/>
      <c r="B740" s="320"/>
      <c r="C740" s="320"/>
      <c r="D740" s="320"/>
      <c r="E740" s="320"/>
      <c r="F740" s="321"/>
      <c r="G740" s="320"/>
      <c r="H740" s="323"/>
      <c r="I740" s="320"/>
      <c r="J740" s="320"/>
      <c r="K740" s="320"/>
      <c r="L740" s="320"/>
      <c r="M740" s="320"/>
      <c r="N740" s="320"/>
      <c r="O740" s="320"/>
      <c r="P740" s="320"/>
      <c r="Q740" s="320"/>
      <c r="R740" s="320"/>
    </row>
    <row r="741" spans="1:18" ht="15.75" customHeight="1" x14ac:dyDescent="0.25">
      <c r="A741" s="320"/>
      <c r="B741" s="320"/>
      <c r="C741" s="320"/>
      <c r="D741" s="320"/>
      <c r="E741" s="320"/>
      <c r="F741" s="321"/>
      <c r="G741" s="320"/>
      <c r="H741" s="323"/>
      <c r="I741" s="320"/>
      <c r="J741" s="320"/>
      <c r="K741" s="320"/>
      <c r="L741" s="320"/>
      <c r="M741" s="320"/>
      <c r="N741" s="320"/>
      <c r="O741" s="320"/>
      <c r="P741" s="320"/>
      <c r="Q741" s="320"/>
      <c r="R741" s="320"/>
    </row>
    <row r="742" spans="1:18" ht="15.75" customHeight="1" x14ac:dyDescent="0.25">
      <c r="A742" s="320"/>
      <c r="B742" s="320"/>
      <c r="C742" s="320"/>
      <c r="D742" s="320"/>
      <c r="E742" s="320"/>
      <c r="F742" s="321"/>
      <c r="G742" s="320"/>
      <c r="H742" s="323"/>
      <c r="I742" s="320"/>
      <c r="J742" s="320"/>
      <c r="K742" s="320"/>
      <c r="L742" s="320"/>
      <c r="M742" s="320"/>
      <c r="N742" s="320"/>
      <c r="O742" s="320"/>
      <c r="P742" s="320"/>
      <c r="Q742" s="320"/>
      <c r="R742" s="320"/>
    </row>
    <row r="743" spans="1:18" ht="15.75" customHeight="1" x14ac:dyDescent="0.25">
      <c r="A743" s="320"/>
      <c r="B743" s="320"/>
      <c r="C743" s="320"/>
      <c r="D743" s="320"/>
      <c r="E743" s="320"/>
      <c r="F743" s="321"/>
      <c r="G743" s="320"/>
      <c r="H743" s="323"/>
      <c r="I743" s="320"/>
      <c r="J743" s="320"/>
      <c r="K743" s="320"/>
      <c r="L743" s="320"/>
      <c r="M743" s="320"/>
      <c r="N743" s="320"/>
      <c r="O743" s="320"/>
      <c r="P743" s="320"/>
      <c r="Q743" s="320"/>
      <c r="R743" s="320"/>
    </row>
    <row r="744" spans="1:18" ht="15.75" customHeight="1" x14ac:dyDescent="0.25">
      <c r="A744" s="320"/>
      <c r="B744" s="320"/>
      <c r="C744" s="320"/>
      <c r="D744" s="320"/>
      <c r="E744" s="320"/>
      <c r="F744" s="321"/>
      <c r="G744" s="320"/>
      <c r="H744" s="323"/>
      <c r="I744" s="320"/>
      <c r="J744" s="320"/>
      <c r="K744" s="320"/>
      <c r="L744" s="320"/>
      <c r="M744" s="320"/>
      <c r="N744" s="320"/>
      <c r="O744" s="320"/>
      <c r="P744" s="320"/>
      <c r="Q744" s="320"/>
      <c r="R744" s="320"/>
    </row>
    <row r="745" spans="1:18" ht="15.75" customHeight="1" x14ac:dyDescent="0.25">
      <c r="A745" s="320"/>
      <c r="B745" s="320"/>
      <c r="C745" s="320"/>
      <c r="D745" s="320"/>
      <c r="E745" s="320"/>
      <c r="F745" s="321"/>
      <c r="G745" s="320"/>
      <c r="H745" s="323"/>
      <c r="I745" s="320"/>
      <c r="J745" s="320"/>
      <c r="K745" s="320"/>
      <c r="L745" s="320"/>
      <c r="M745" s="320"/>
      <c r="N745" s="320"/>
      <c r="O745" s="320"/>
      <c r="P745" s="320"/>
      <c r="Q745" s="320"/>
      <c r="R745" s="320"/>
    </row>
    <row r="746" spans="1:18" ht="15.75" customHeight="1" x14ac:dyDescent="0.25">
      <c r="A746" s="320"/>
      <c r="B746" s="320"/>
      <c r="C746" s="320"/>
      <c r="D746" s="320"/>
      <c r="E746" s="320"/>
      <c r="F746" s="321"/>
      <c r="G746" s="320"/>
      <c r="H746" s="323"/>
      <c r="I746" s="320"/>
      <c r="J746" s="320"/>
      <c r="K746" s="320"/>
      <c r="L746" s="320"/>
      <c r="M746" s="320"/>
      <c r="N746" s="320"/>
      <c r="O746" s="320"/>
      <c r="P746" s="320"/>
      <c r="Q746" s="320"/>
      <c r="R746" s="320"/>
    </row>
    <row r="747" spans="1:18" ht="15.75" customHeight="1" x14ac:dyDescent="0.25">
      <c r="A747" s="320"/>
      <c r="B747" s="320"/>
      <c r="C747" s="320"/>
      <c r="D747" s="320"/>
      <c r="E747" s="320"/>
      <c r="F747" s="321"/>
      <c r="G747" s="320"/>
      <c r="H747" s="323"/>
      <c r="I747" s="320"/>
      <c r="J747" s="320"/>
      <c r="K747" s="320"/>
      <c r="L747" s="320"/>
      <c r="M747" s="320"/>
      <c r="N747" s="320"/>
      <c r="O747" s="320"/>
      <c r="P747" s="320"/>
      <c r="Q747" s="320"/>
      <c r="R747" s="320"/>
    </row>
    <row r="748" spans="1:18" ht="15.75" customHeight="1" x14ac:dyDescent="0.25">
      <c r="A748" s="320"/>
      <c r="B748" s="320"/>
      <c r="C748" s="320"/>
      <c r="D748" s="320"/>
      <c r="E748" s="320"/>
      <c r="F748" s="321"/>
      <c r="G748" s="320"/>
      <c r="H748" s="323"/>
      <c r="I748" s="320"/>
      <c r="J748" s="320"/>
      <c r="K748" s="320"/>
      <c r="L748" s="320"/>
      <c r="M748" s="320"/>
      <c r="N748" s="320"/>
      <c r="O748" s="320"/>
      <c r="P748" s="320"/>
      <c r="Q748" s="320"/>
      <c r="R748" s="320"/>
    </row>
    <row r="749" spans="1:18" ht="15.75" customHeight="1" x14ac:dyDescent="0.25">
      <c r="A749" s="320"/>
      <c r="B749" s="320"/>
      <c r="C749" s="320"/>
      <c r="D749" s="320"/>
      <c r="E749" s="320"/>
      <c r="F749" s="321"/>
      <c r="G749" s="320"/>
      <c r="H749" s="323"/>
      <c r="I749" s="320"/>
      <c r="J749" s="320"/>
      <c r="K749" s="320"/>
      <c r="L749" s="320"/>
      <c r="M749" s="320"/>
      <c r="N749" s="320"/>
      <c r="O749" s="320"/>
      <c r="P749" s="320"/>
      <c r="Q749" s="320"/>
      <c r="R749" s="320"/>
    </row>
    <row r="750" spans="1:18" ht="15.75" customHeight="1" x14ac:dyDescent="0.25">
      <c r="A750" s="320"/>
      <c r="B750" s="320"/>
      <c r="C750" s="320"/>
      <c r="D750" s="320"/>
      <c r="E750" s="320"/>
      <c r="F750" s="321"/>
      <c r="G750" s="320"/>
      <c r="H750" s="323"/>
      <c r="I750" s="320"/>
      <c r="J750" s="320"/>
      <c r="K750" s="320"/>
      <c r="L750" s="320"/>
      <c r="M750" s="320"/>
      <c r="N750" s="320"/>
      <c r="O750" s="320"/>
      <c r="P750" s="320"/>
      <c r="Q750" s="320"/>
      <c r="R750" s="320"/>
    </row>
    <row r="751" spans="1:18" ht="15.75" customHeight="1" x14ac:dyDescent="0.25">
      <c r="A751" s="320"/>
      <c r="B751" s="320"/>
      <c r="C751" s="320"/>
      <c r="D751" s="320"/>
      <c r="E751" s="320"/>
      <c r="F751" s="321"/>
      <c r="G751" s="320"/>
      <c r="H751" s="323"/>
      <c r="I751" s="320"/>
      <c r="J751" s="320"/>
      <c r="K751" s="320"/>
      <c r="L751" s="320"/>
      <c r="M751" s="320"/>
      <c r="N751" s="320"/>
      <c r="O751" s="320"/>
      <c r="P751" s="320"/>
      <c r="Q751" s="320"/>
      <c r="R751" s="320"/>
    </row>
    <row r="752" spans="1:18" ht="15.75" customHeight="1" x14ac:dyDescent="0.25">
      <c r="A752" s="320"/>
      <c r="B752" s="320"/>
      <c r="C752" s="320"/>
      <c r="D752" s="320"/>
      <c r="E752" s="320"/>
      <c r="F752" s="321"/>
      <c r="G752" s="320"/>
      <c r="H752" s="323"/>
      <c r="I752" s="320"/>
      <c r="J752" s="320"/>
      <c r="K752" s="320"/>
      <c r="L752" s="320"/>
      <c r="M752" s="320"/>
      <c r="N752" s="320"/>
      <c r="O752" s="320"/>
      <c r="P752" s="320"/>
      <c r="Q752" s="320"/>
      <c r="R752" s="320"/>
    </row>
    <row r="753" spans="1:18" ht="15.75" customHeight="1" x14ac:dyDescent="0.25">
      <c r="A753" s="320"/>
      <c r="B753" s="320"/>
      <c r="C753" s="320"/>
      <c r="D753" s="320"/>
      <c r="E753" s="320"/>
      <c r="F753" s="321"/>
      <c r="G753" s="320"/>
      <c r="H753" s="323"/>
      <c r="I753" s="320"/>
      <c r="J753" s="320"/>
      <c r="K753" s="320"/>
      <c r="L753" s="320"/>
      <c r="M753" s="320"/>
      <c r="N753" s="320"/>
      <c r="O753" s="320"/>
      <c r="P753" s="320"/>
      <c r="Q753" s="320"/>
      <c r="R753" s="320"/>
    </row>
    <row r="754" spans="1:18" ht="15.75" customHeight="1" x14ac:dyDescent="0.25">
      <c r="A754" s="320"/>
      <c r="B754" s="320"/>
      <c r="C754" s="320"/>
      <c r="D754" s="320"/>
      <c r="E754" s="320"/>
      <c r="F754" s="321"/>
      <c r="G754" s="320"/>
      <c r="H754" s="323"/>
      <c r="I754" s="320"/>
      <c r="J754" s="320"/>
      <c r="K754" s="320"/>
      <c r="L754" s="320"/>
      <c r="M754" s="320"/>
      <c r="N754" s="320"/>
      <c r="O754" s="320"/>
      <c r="P754" s="320"/>
      <c r="Q754" s="320"/>
      <c r="R754" s="320"/>
    </row>
    <row r="755" spans="1:18" ht="15.75" customHeight="1" x14ac:dyDescent="0.25">
      <c r="A755" s="320"/>
      <c r="B755" s="320"/>
      <c r="C755" s="320"/>
      <c r="D755" s="320"/>
      <c r="E755" s="320"/>
      <c r="F755" s="321"/>
      <c r="G755" s="320"/>
      <c r="H755" s="323"/>
      <c r="I755" s="320"/>
      <c r="J755" s="320"/>
      <c r="K755" s="320"/>
      <c r="L755" s="320"/>
      <c r="M755" s="320"/>
      <c r="N755" s="320"/>
      <c r="O755" s="320"/>
      <c r="P755" s="320"/>
      <c r="Q755" s="320"/>
      <c r="R755" s="320"/>
    </row>
    <row r="756" spans="1:18" ht="15.75" customHeight="1" x14ac:dyDescent="0.25">
      <c r="A756" s="320"/>
      <c r="B756" s="320"/>
      <c r="C756" s="320"/>
      <c r="D756" s="320"/>
      <c r="E756" s="320"/>
      <c r="F756" s="321"/>
      <c r="G756" s="320"/>
      <c r="H756" s="323"/>
      <c r="I756" s="320"/>
      <c r="J756" s="320"/>
      <c r="K756" s="320"/>
      <c r="L756" s="320"/>
      <c r="M756" s="320"/>
      <c r="N756" s="320"/>
      <c r="O756" s="320"/>
      <c r="P756" s="320"/>
      <c r="Q756" s="320"/>
      <c r="R756" s="320"/>
    </row>
    <row r="757" spans="1:18" ht="15.75" customHeight="1" x14ac:dyDescent="0.25">
      <c r="A757" s="320"/>
      <c r="B757" s="320"/>
      <c r="C757" s="320"/>
      <c r="D757" s="320"/>
      <c r="E757" s="320"/>
      <c r="F757" s="321"/>
      <c r="G757" s="320"/>
      <c r="H757" s="323"/>
      <c r="I757" s="320"/>
      <c r="J757" s="320"/>
      <c r="K757" s="320"/>
      <c r="L757" s="320"/>
      <c r="M757" s="320"/>
      <c r="N757" s="320"/>
      <c r="O757" s="320"/>
      <c r="P757" s="320"/>
      <c r="Q757" s="320"/>
      <c r="R757" s="320"/>
    </row>
    <row r="758" spans="1:18" ht="15.75" customHeight="1" x14ac:dyDescent="0.25">
      <c r="A758" s="320"/>
      <c r="B758" s="320"/>
      <c r="C758" s="320"/>
      <c r="D758" s="320"/>
      <c r="E758" s="320"/>
      <c r="F758" s="321"/>
      <c r="G758" s="320"/>
      <c r="H758" s="323"/>
      <c r="I758" s="320"/>
      <c r="J758" s="320"/>
      <c r="K758" s="320"/>
      <c r="L758" s="320"/>
      <c r="M758" s="320"/>
      <c r="N758" s="320"/>
      <c r="O758" s="320"/>
      <c r="P758" s="320"/>
      <c r="Q758" s="320"/>
      <c r="R758" s="320"/>
    </row>
    <row r="759" spans="1:18" ht="15.75" customHeight="1" x14ac:dyDescent="0.25">
      <c r="A759" s="320"/>
      <c r="B759" s="320"/>
      <c r="C759" s="320"/>
      <c r="D759" s="320"/>
      <c r="E759" s="320"/>
      <c r="F759" s="321"/>
      <c r="G759" s="320"/>
      <c r="H759" s="323"/>
      <c r="I759" s="320"/>
      <c r="J759" s="320"/>
      <c r="K759" s="320"/>
      <c r="L759" s="320"/>
      <c r="M759" s="320"/>
      <c r="N759" s="320"/>
      <c r="O759" s="320"/>
      <c r="P759" s="320"/>
      <c r="Q759" s="320"/>
      <c r="R759" s="320"/>
    </row>
    <row r="760" spans="1:18" ht="15.75" customHeight="1" x14ac:dyDescent="0.25">
      <c r="A760" s="320"/>
      <c r="B760" s="320"/>
      <c r="C760" s="320"/>
      <c r="D760" s="320"/>
      <c r="E760" s="320"/>
      <c r="F760" s="321"/>
      <c r="G760" s="320"/>
      <c r="H760" s="323"/>
      <c r="I760" s="320"/>
      <c r="J760" s="320"/>
      <c r="K760" s="320"/>
      <c r="L760" s="320"/>
      <c r="M760" s="320"/>
      <c r="N760" s="320"/>
      <c r="O760" s="320"/>
      <c r="P760" s="320"/>
      <c r="Q760" s="320"/>
      <c r="R760" s="320"/>
    </row>
    <row r="761" spans="1:18" ht="15.75" customHeight="1" x14ac:dyDescent="0.25">
      <c r="A761" s="320"/>
      <c r="B761" s="320"/>
      <c r="C761" s="320"/>
      <c r="D761" s="320"/>
      <c r="E761" s="320"/>
      <c r="F761" s="321"/>
      <c r="G761" s="320"/>
      <c r="H761" s="323"/>
      <c r="I761" s="320"/>
      <c r="J761" s="320"/>
      <c r="K761" s="320"/>
      <c r="L761" s="320"/>
      <c r="M761" s="320"/>
      <c r="N761" s="320"/>
      <c r="O761" s="320"/>
      <c r="P761" s="320"/>
      <c r="Q761" s="320"/>
      <c r="R761" s="320"/>
    </row>
    <row r="762" spans="1:18" ht="15.75" customHeight="1" x14ac:dyDescent="0.25">
      <c r="A762" s="320"/>
      <c r="B762" s="320"/>
      <c r="C762" s="320"/>
      <c r="D762" s="320"/>
      <c r="E762" s="320"/>
      <c r="F762" s="321"/>
      <c r="G762" s="320"/>
      <c r="H762" s="323"/>
      <c r="I762" s="320"/>
      <c r="J762" s="320"/>
      <c r="K762" s="320"/>
      <c r="L762" s="320"/>
      <c r="M762" s="320"/>
      <c r="N762" s="320"/>
      <c r="O762" s="320"/>
      <c r="P762" s="320"/>
      <c r="Q762" s="320"/>
      <c r="R762" s="320"/>
    </row>
    <row r="763" spans="1:18" ht="15.75" customHeight="1" x14ac:dyDescent="0.25">
      <c r="A763" s="320"/>
      <c r="B763" s="320"/>
      <c r="C763" s="320"/>
      <c r="D763" s="320"/>
      <c r="E763" s="320"/>
      <c r="F763" s="321"/>
      <c r="G763" s="320"/>
      <c r="H763" s="323"/>
      <c r="I763" s="320"/>
      <c r="J763" s="320"/>
      <c r="K763" s="320"/>
      <c r="L763" s="320"/>
      <c r="M763" s="320"/>
      <c r="N763" s="320"/>
      <c r="O763" s="320"/>
      <c r="P763" s="320"/>
      <c r="Q763" s="320"/>
      <c r="R763" s="320"/>
    </row>
    <row r="764" spans="1:18" ht="15.75" customHeight="1" x14ac:dyDescent="0.25">
      <c r="A764" s="320"/>
      <c r="B764" s="320"/>
      <c r="C764" s="320"/>
      <c r="D764" s="320"/>
      <c r="E764" s="320"/>
      <c r="F764" s="321"/>
      <c r="G764" s="320"/>
      <c r="H764" s="323"/>
      <c r="I764" s="320"/>
      <c r="J764" s="320"/>
      <c r="K764" s="320"/>
      <c r="L764" s="320"/>
      <c r="M764" s="320"/>
      <c r="N764" s="320"/>
      <c r="O764" s="320"/>
      <c r="P764" s="320"/>
      <c r="Q764" s="320"/>
      <c r="R764" s="320"/>
    </row>
    <row r="765" spans="1:18" ht="15.75" customHeight="1" x14ac:dyDescent="0.25">
      <c r="A765" s="320"/>
      <c r="B765" s="320"/>
      <c r="C765" s="320"/>
      <c r="D765" s="320"/>
      <c r="E765" s="320"/>
      <c r="F765" s="321"/>
      <c r="G765" s="320"/>
      <c r="H765" s="323"/>
      <c r="I765" s="320"/>
      <c r="J765" s="320"/>
      <c r="K765" s="320"/>
      <c r="L765" s="320"/>
      <c r="M765" s="320"/>
      <c r="N765" s="320"/>
      <c r="O765" s="320"/>
      <c r="P765" s="320"/>
      <c r="Q765" s="320"/>
      <c r="R765" s="320"/>
    </row>
    <row r="766" spans="1:18" ht="15.75" customHeight="1" x14ac:dyDescent="0.25">
      <c r="A766" s="320"/>
      <c r="B766" s="320"/>
      <c r="C766" s="320"/>
      <c r="D766" s="320"/>
      <c r="E766" s="320"/>
      <c r="F766" s="321"/>
      <c r="G766" s="320"/>
      <c r="H766" s="323"/>
      <c r="I766" s="320"/>
      <c r="J766" s="320"/>
      <c r="K766" s="320"/>
      <c r="L766" s="320"/>
      <c r="M766" s="320"/>
      <c r="N766" s="320"/>
      <c r="O766" s="320"/>
      <c r="P766" s="320"/>
      <c r="Q766" s="320"/>
      <c r="R766" s="320"/>
    </row>
    <row r="767" spans="1:18" ht="15.75" customHeight="1" x14ac:dyDescent="0.25">
      <c r="A767" s="320"/>
      <c r="B767" s="320"/>
      <c r="C767" s="320"/>
      <c r="D767" s="320"/>
      <c r="E767" s="320"/>
      <c r="F767" s="321"/>
      <c r="G767" s="320"/>
      <c r="H767" s="323"/>
      <c r="I767" s="320"/>
      <c r="J767" s="320"/>
      <c r="K767" s="320"/>
      <c r="L767" s="320"/>
      <c r="M767" s="320"/>
      <c r="N767" s="320"/>
      <c r="O767" s="320"/>
      <c r="P767" s="320"/>
      <c r="Q767" s="320"/>
      <c r="R767" s="320"/>
    </row>
    <row r="768" spans="1:18" ht="15.75" customHeight="1" x14ac:dyDescent="0.25">
      <c r="A768" s="320"/>
      <c r="B768" s="320"/>
      <c r="C768" s="320"/>
      <c r="D768" s="320"/>
      <c r="E768" s="320"/>
      <c r="F768" s="321"/>
      <c r="G768" s="320"/>
      <c r="H768" s="323"/>
      <c r="I768" s="320"/>
      <c r="J768" s="320"/>
      <c r="K768" s="320"/>
      <c r="L768" s="320"/>
      <c r="M768" s="320"/>
      <c r="N768" s="320"/>
      <c r="O768" s="320"/>
      <c r="P768" s="320"/>
      <c r="Q768" s="320"/>
      <c r="R768" s="320"/>
    </row>
    <row r="769" spans="1:18" ht="15.75" customHeight="1" x14ac:dyDescent="0.25">
      <c r="A769" s="320"/>
      <c r="B769" s="320"/>
      <c r="C769" s="320"/>
      <c r="D769" s="320"/>
      <c r="E769" s="320"/>
      <c r="F769" s="321"/>
      <c r="G769" s="320"/>
      <c r="H769" s="323"/>
      <c r="I769" s="320"/>
      <c r="J769" s="320"/>
      <c r="K769" s="320"/>
      <c r="L769" s="320"/>
      <c r="M769" s="320"/>
      <c r="N769" s="320"/>
      <c r="O769" s="320"/>
      <c r="P769" s="320"/>
      <c r="Q769" s="320"/>
      <c r="R769" s="320"/>
    </row>
    <row r="770" spans="1:18" ht="15.75" customHeight="1" x14ac:dyDescent="0.25">
      <c r="A770" s="320"/>
      <c r="B770" s="320"/>
      <c r="C770" s="320"/>
      <c r="D770" s="320"/>
      <c r="E770" s="320"/>
      <c r="F770" s="321"/>
      <c r="G770" s="320"/>
      <c r="H770" s="323"/>
      <c r="I770" s="320"/>
      <c r="J770" s="320"/>
      <c r="K770" s="320"/>
      <c r="L770" s="320"/>
      <c r="M770" s="320"/>
      <c r="N770" s="320"/>
      <c r="O770" s="320"/>
      <c r="P770" s="320"/>
      <c r="Q770" s="320"/>
      <c r="R770" s="320"/>
    </row>
    <row r="771" spans="1:18" ht="15.75" customHeight="1" x14ac:dyDescent="0.25">
      <c r="A771" s="320"/>
      <c r="B771" s="320"/>
      <c r="C771" s="320"/>
      <c r="D771" s="320"/>
      <c r="E771" s="320"/>
      <c r="F771" s="321"/>
      <c r="G771" s="320"/>
      <c r="H771" s="323"/>
      <c r="I771" s="320"/>
      <c r="J771" s="320"/>
      <c r="K771" s="320"/>
      <c r="L771" s="320"/>
      <c r="M771" s="320"/>
      <c r="N771" s="320"/>
      <c r="O771" s="320"/>
      <c r="P771" s="320"/>
      <c r="Q771" s="320"/>
      <c r="R771" s="320"/>
    </row>
    <row r="772" spans="1:18" ht="15.75" customHeight="1" x14ac:dyDescent="0.25">
      <c r="A772" s="320"/>
      <c r="B772" s="320"/>
      <c r="C772" s="320"/>
      <c r="D772" s="320"/>
      <c r="E772" s="320"/>
      <c r="F772" s="321"/>
      <c r="G772" s="320"/>
      <c r="H772" s="323"/>
      <c r="I772" s="320"/>
      <c r="J772" s="320"/>
      <c r="K772" s="320"/>
      <c r="L772" s="320"/>
      <c r="M772" s="320"/>
      <c r="N772" s="320"/>
      <c r="O772" s="320"/>
      <c r="P772" s="320"/>
      <c r="Q772" s="320"/>
      <c r="R772" s="320"/>
    </row>
    <row r="773" spans="1:18" ht="15.75" customHeight="1" x14ac:dyDescent="0.25">
      <c r="A773" s="320"/>
      <c r="B773" s="320"/>
      <c r="C773" s="320"/>
      <c r="D773" s="320"/>
      <c r="E773" s="320"/>
      <c r="F773" s="321"/>
      <c r="G773" s="320"/>
      <c r="H773" s="323"/>
      <c r="I773" s="320"/>
      <c r="J773" s="320"/>
      <c r="K773" s="320"/>
      <c r="L773" s="320"/>
      <c r="M773" s="320"/>
      <c r="N773" s="320"/>
      <c r="O773" s="320"/>
      <c r="P773" s="320"/>
      <c r="Q773" s="320"/>
      <c r="R773" s="320"/>
    </row>
    <row r="774" spans="1:18" ht="15.75" customHeight="1" x14ac:dyDescent="0.25">
      <c r="A774" s="320"/>
      <c r="B774" s="320"/>
      <c r="C774" s="320"/>
      <c r="D774" s="320"/>
      <c r="E774" s="320"/>
      <c r="F774" s="321"/>
      <c r="G774" s="320"/>
      <c r="H774" s="323"/>
      <c r="I774" s="320"/>
      <c r="J774" s="320"/>
      <c r="K774" s="320"/>
      <c r="L774" s="320"/>
      <c r="M774" s="320"/>
      <c r="N774" s="320"/>
      <c r="O774" s="320"/>
      <c r="P774" s="320"/>
      <c r="Q774" s="320"/>
      <c r="R774" s="320"/>
    </row>
    <row r="775" spans="1:18" ht="15.75" customHeight="1" x14ac:dyDescent="0.25">
      <c r="A775" s="320"/>
      <c r="B775" s="320"/>
      <c r="C775" s="320"/>
      <c r="D775" s="320"/>
      <c r="E775" s="320"/>
      <c r="F775" s="321"/>
      <c r="G775" s="320"/>
      <c r="H775" s="323"/>
      <c r="I775" s="320"/>
      <c r="J775" s="320"/>
      <c r="K775" s="320"/>
      <c r="L775" s="320"/>
      <c r="M775" s="320"/>
      <c r="N775" s="320"/>
      <c r="O775" s="320"/>
      <c r="P775" s="320"/>
      <c r="Q775" s="320"/>
      <c r="R775" s="320"/>
    </row>
    <row r="776" spans="1:18" ht="15.75" customHeight="1" x14ac:dyDescent="0.25">
      <c r="A776" s="320"/>
      <c r="B776" s="320"/>
      <c r="C776" s="320"/>
      <c r="D776" s="320"/>
      <c r="E776" s="320"/>
      <c r="F776" s="321"/>
      <c r="G776" s="320"/>
      <c r="H776" s="323"/>
      <c r="I776" s="320"/>
      <c r="J776" s="320"/>
      <c r="K776" s="320"/>
      <c r="L776" s="320"/>
      <c r="M776" s="320"/>
      <c r="N776" s="320"/>
      <c r="O776" s="320"/>
      <c r="P776" s="320"/>
      <c r="Q776" s="320"/>
      <c r="R776" s="320"/>
    </row>
    <row r="777" spans="1:18" ht="15.75" customHeight="1" x14ac:dyDescent="0.25">
      <c r="A777" s="320"/>
      <c r="B777" s="320"/>
      <c r="C777" s="320"/>
      <c r="D777" s="320"/>
      <c r="E777" s="320"/>
      <c r="F777" s="321"/>
      <c r="G777" s="320"/>
      <c r="H777" s="323"/>
      <c r="I777" s="320"/>
      <c r="J777" s="320"/>
      <c r="K777" s="320"/>
      <c r="L777" s="320"/>
      <c r="M777" s="320"/>
      <c r="N777" s="320"/>
      <c r="O777" s="320"/>
      <c r="P777" s="320"/>
      <c r="Q777" s="320"/>
      <c r="R777" s="320"/>
    </row>
    <row r="778" spans="1:18" ht="15.75" customHeight="1" x14ac:dyDescent="0.25">
      <c r="A778" s="320"/>
      <c r="B778" s="320"/>
      <c r="C778" s="320"/>
      <c r="D778" s="320"/>
      <c r="E778" s="320"/>
      <c r="F778" s="321"/>
      <c r="G778" s="320"/>
      <c r="H778" s="323"/>
      <c r="I778" s="320"/>
      <c r="J778" s="320"/>
      <c r="K778" s="320"/>
      <c r="L778" s="320"/>
      <c r="M778" s="320"/>
      <c r="N778" s="320"/>
      <c r="O778" s="320"/>
      <c r="P778" s="320"/>
      <c r="Q778" s="320"/>
      <c r="R778" s="320"/>
    </row>
    <row r="779" spans="1:18" ht="15.75" customHeight="1" x14ac:dyDescent="0.25">
      <c r="A779" s="320"/>
      <c r="B779" s="320"/>
      <c r="C779" s="320"/>
      <c r="D779" s="320"/>
      <c r="E779" s="320"/>
      <c r="F779" s="321"/>
      <c r="G779" s="320"/>
      <c r="H779" s="323"/>
      <c r="I779" s="320"/>
      <c r="J779" s="320"/>
      <c r="K779" s="320"/>
      <c r="L779" s="320"/>
      <c r="M779" s="320"/>
      <c r="N779" s="320"/>
      <c r="O779" s="320"/>
      <c r="P779" s="320"/>
      <c r="Q779" s="320"/>
      <c r="R779" s="320"/>
    </row>
    <row r="780" spans="1:18" ht="15.75" customHeight="1" x14ac:dyDescent="0.25">
      <c r="A780" s="320"/>
      <c r="B780" s="320"/>
      <c r="C780" s="320"/>
      <c r="D780" s="320"/>
      <c r="E780" s="320"/>
      <c r="F780" s="321"/>
      <c r="G780" s="320"/>
      <c r="H780" s="323"/>
      <c r="I780" s="320"/>
      <c r="J780" s="320"/>
      <c r="K780" s="320"/>
      <c r="L780" s="320"/>
      <c r="M780" s="320"/>
      <c r="N780" s="320"/>
      <c r="O780" s="320"/>
      <c r="P780" s="320"/>
      <c r="Q780" s="320"/>
      <c r="R780" s="320"/>
    </row>
    <row r="781" spans="1:18" ht="15.75" customHeight="1" x14ac:dyDescent="0.25">
      <c r="A781" s="320"/>
      <c r="B781" s="320"/>
      <c r="C781" s="320"/>
      <c r="D781" s="320"/>
      <c r="E781" s="320"/>
      <c r="F781" s="321"/>
      <c r="G781" s="320"/>
      <c r="H781" s="323"/>
      <c r="I781" s="320"/>
      <c r="J781" s="320"/>
      <c r="K781" s="320"/>
      <c r="L781" s="320"/>
      <c r="M781" s="320"/>
      <c r="N781" s="320"/>
      <c r="O781" s="320"/>
      <c r="P781" s="320"/>
      <c r="Q781" s="320"/>
      <c r="R781" s="320"/>
    </row>
    <row r="782" spans="1:18" ht="15.75" customHeight="1" x14ac:dyDescent="0.25">
      <c r="A782" s="320"/>
      <c r="B782" s="320"/>
      <c r="C782" s="320"/>
      <c r="D782" s="320"/>
      <c r="E782" s="320"/>
      <c r="F782" s="321"/>
      <c r="G782" s="320"/>
      <c r="H782" s="323"/>
      <c r="I782" s="320"/>
      <c r="J782" s="320"/>
      <c r="K782" s="320"/>
      <c r="L782" s="320"/>
      <c r="M782" s="320"/>
      <c r="N782" s="320"/>
      <c r="O782" s="320"/>
      <c r="P782" s="320"/>
      <c r="Q782" s="320"/>
      <c r="R782" s="320"/>
    </row>
    <row r="783" spans="1:18" ht="15.75" customHeight="1" x14ac:dyDescent="0.25">
      <c r="A783" s="320"/>
      <c r="B783" s="320"/>
      <c r="C783" s="320"/>
      <c r="D783" s="320"/>
      <c r="E783" s="320"/>
      <c r="F783" s="321"/>
      <c r="G783" s="320"/>
      <c r="H783" s="323"/>
      <c r="I783" s="320"/>
      <c r="J783" s="320"/>
      <c r="K783" s="320"/>
      <c r="L783" s="320"/>
      <c r="M783" s="320"/>
      <c r="N783" s="320"/>
      <c r="O783" s="320"/>
      <c r="P783" s="320"/>
      <c r="Q783" s="320"/>
      <c r="R783" s="320"/>
    </row>
    <row r="784" spans="1:18" ht="15.75" customHeight="1" x14ac:dyDescent="0.25">
      <c r="A784" s="320"/>
      <c r="B784" s="320"/>
      <c r="C784" s="320"/>
      <c r="D784" s="320"/>
      <c r="E784" s="320"/>
      <c r="F784" s="321"/>
      <c r="G784" s="320"/>
      <c r="H784" s="323"/>
      <c r="I784" s="320"/>
      <c r="J784" s="320"/>
      <c r="K784" s="320"/>
      <c r="L784" s="320"/>
      <c r="M784" s="320"/>
      <c r="N784" s="320"/>
      <c r="O784" s="320"/>
      <c r="P784" s="320"/>
      <c r="Q784" s="320"/>
      <c r="R784" s="320"/>
    </row>
    <row r="785" spans="1:18" ht="15.75" customHeight="1" x14ac:dyDescent="0.25">
      <c r="A785" s="320"/>
      <c r="B785" s="320"/>
      <c r="C785" s="320"/>
      <c r="D785" s="320"/>
      <c r="E785" s="320"/>
      <c r="F785" s="321"/>
      <c r="G785" s="320"/>
      <c r="H785" s="323"/>
      <c r="I785" s="320"/>
      <c r="J785" s="320"/>
      <c r="K785" s="320"/>
      <c r="L785" s="320"/>
      <c r="M785" s="320"/>
      <c r="N785" s="320"/>
      <c r="O785" s="320"/>
      <c r="P785" s="320"/>
      <c r="Q785" s="320"/>
      <c r="R785" s="320"/>
    </row>
    <row r="786" spans="1:18" ht="15.75" customHeight="1" x14ac:dyDescent="0.25">
      <c r="A786" s="320"/>
      <c r="B786" s="320"/>
      <c r="C786" s="320"/>
      <c r="D786" s="320"/>
      <c r="E786" s="320"/>
      <c r="F786" s="321"/>
      <c r="G786" s="320"/>
      <c r="H786" s="323"/>
      <c r="I786" s="320"/>
      <c r="J786" s="320"/>
      <c r="K786" s="320"/>
      <c r="L786" s="320"/>
      <c r="M786" s="320"/>
      <c r="N786" s="320"/>
      <c r="O786" s="320"/>
      <c r="P786" s="320"/>
      <c r="Q786" s="320"/>
      <c r="R786" s="320"/>
    </row>
    <row r="787" spans="1:18" ht="15.75" customHeight="1" x14ac:dyDescent="0.25">
      <c r="A787" s="320"/>
      <c r="B787" s="320"/>
      <c r="C787" s="320"/>
      <c r="D787" s="320"/>
      <c r="E787" s="320"/>
      <c r="F787" s="321"/>
      <c r="G787" s="320"/>
      <c r="H787" s="323"/>
      <c r="I787" s="320"/>
      <c r="J787" s="320"/>
      <c r="K787" s="320"/>
      <c r="L787" s="320"/>
      <c r="M787" s="320"/>
      <c r="N787" s="320"/>
      <c r="O787" s="320"/>
      <c r="P787" s="320"/>
      <c r="Q787" s="320"/>
      <c r="R787" s="320"/>
    </row>
    <row r="788" spans="1:18" ht="15.75" customHeight="1" x14ac:dyDescent="0.25">
      <c r="A788" s="320"/>
      <c r="B788" s="320"/>
      <c r="C788" s="320"/>
      <c r="D788" s="320"/>
      <c r="E788" s="320"/>
      <c r="F788" s="321"/>
      <c r="G788" s="320"/>
      <c r="H788" s="323"/>
      <c r="I788" s="320"/>
      <c r="J788" s="320"/>
      <c r="K788" s="320"/>
      <c r="L788" s="320"/>
      <c r="M788" s="320"/>
      <c r="N788" s="320"/>
      <c r="O788" s="320"/>
      <c r="P788" s="320"/>
      <c r="Q788" s="320"/>
      <c r="R788" s="320"/>
    </row>
    <row r="789" spans="1:18" ht="15.75" customHeight="1" x14ac:dyDescent="0.25">
      <c r="A789" s="320"/>
      <c r="B789" s="320"/>
      <c r="C789" s="320"/>
      <c r="D789" s="320"/>
      <c r="E789" s="320"/>
      <c r="F789" s="321"/>
      <c r="G789" s="320"/>
      <c r="H789" s="323"/>
      <c r="I789" s="320"/>
      <c r="J789" s="320"/>
      <c r="K789" s="320"/>
      <c r="L789" s="320"/>
      <c r="M789" s="320"/>
      <c r="N789" s="320"/>
      <c r="O789" s="320"/>
      <c r="P789" s="320"/>
      <c r="Q789" s="320"/>
      <c r="R789" s="320"/>
    </row>
    <row r="790" spans="1:18" ht="15.75" customHeight="1" x14ac:dyDescent="0.25">
      <c r="A790" s="320"/>
      <c r="B790" s="320"/>
      <c r="C790" s="320"/>
      <c r="D790" s="320"/>
      <c r="E790" s="320"/>
      <c r="F790" s="321"/>
      <c r="G790" s="320"/>
      <c r="H790" s="323"/>
      <c r="I790" s="320"/>
      <c r="J790" s="320"/>
      <c r="K790" s="320"/>
      <c r="L790" s="320"/>
      <c r="M790" s="320"/>
      <c r="N790" s="320"/>
      <c r="O790" s="320"/>
      <c r="P790" s="320"/>
      <c r="Q790" s="320"/>
      <c r="R790" s="320"/>
    </row>
    <row r="791" spans="1:18" ht="15.75" customHeight="1" x14ac:dyDescent="0.25">
      <c r="A791" s="320"/>
      <c r="B791" s="320"/>
      <c r="C791" s="320"/>
      <c r="D791" s="320"/>
      <c r="E791" s="320"/>
      <c r="F791" s="321"/>
      <c r="G791" s="320"/>
      <c r="H791" s="323"/>
      <c r="I791" s="320"/>
      <c r="J791" s="320"/>
      <c r="K791" s="320"/>
      <c r="L791" s="320"/>
      <c r="M791" s="320"/>
      <c r="N791" s="320"/>
      <c r="O791" s="320"/>
      <c r="P791" s="320"/>
      <c r="Q791" s="320"/>
      <c r="R791" s="320"/>
    </row>
    <row r="792" spans="1:18" ht="15.75" customHeight="1" x14ac:dyDescent="0.25">
      <c r="A792" s="320"/>
      <c r="B792" s="320"/>
      <c r="C792" s="320"/>
      <c r="D792" s="320"/>
      <c r="E792" s="320"/>
      <c r="F792" s="321"/>
      <c r="G792" s="320"/>
      <c r="H792" s="323"/>
      <c r="I792" s="320"/>
      <c r="J792" s="320"/>
      <c r="K792" s="320"/>
      <c r="L792" s="320"/>
      <c r="M792" s="320"/>
      <c r="N792" s="320"/>
      <c r="O792" s="320"/>
      <c r="P792" s="320"/>
      <c r="Q792" s="320"/>
      <c r="R792" s="320"/>
    </row>
    <row r="793" spans="1:18" ht="15.75" customHeight="1" x14ac:dyDescent="0.25">
      <c r="A793" s="320"/>
      <c r="B793" s="320"/>
      <c r="C793" s="320"/>
      <c r="D793" s="320"/>
      <c r="E793" s="320"/>
      <c r="F793" s="321"/>
      <c r="G793" s="320"/>
      <c r="H793" s="323"/>
      <c r="I793" s="320"/>
      <c r="J793" s="320"/>
      <c r="K793" s="320"/>
      <c r="L793" s="320"/>
      <c r="M793" s="320"/>
      <c r="N793" s="320"/>
      <c r="O793" s="320"/>
      <c r="P793" s="320"/>
      <c r="Q793" s="320"/>
      <c r="R793" s="320"/>
    </row>
    <row r="794" spans="1:18" ht="15.75" customHeight="1" x14ac:dyDescent="0.25">
      <c r="A794" s="320"/>
      <c r="B794" s="320"/>
      <c r="C794" s="320"/>
      <c r="D794" s="320"/>
      <c r="E794" s="320"/>
      <c r="F794" s="321"/>
      <c r="G794" s="320"/>
      <c r="H794" s="323"/>
      <c r="I794" s="320"/>
      <c r="J794" s="320"/>
      <c r="K794" s="320"/>
      <c r="L794" s="320"/>
      <c r="M794" s="320"/>
      <c r="N794" s="320"/>
      <c r="O794" s="320"/>
      <c r="P794" s="320"/>
      <c r="Q794" s="320"/>
      <c r="R794" s="320"/>
    </row>
    <row r="795" spans="1:18" ht="15.75" customHeight="1" x14ac:dyDescent="0.25">
      <c r="A795" s="320"/>
      <c r="B795" s="320"/>
      <c r="C795" s="320"/>
      <c r="D795" s="320"/>
      <c r="E795" s="320"/>
      <c r="F795" s="321"/>
      <c r="G795" s="320"/>
      <c r="H795" s="323"/>
      <c r="I795" s="320"/>
      <c r="J795" s="320"/>
      <c r="K795" s="320"/>
      <c r="L795" s="320"/>
      <c r="M795" s="320"/>
      <c r="N795" s="320"/>
      <c r="O795" s="320"/>
      <c r="P795" s="320"/>
      <c r="Q795" s="320"/>
      <c r="R795" s="320"/>
    </row>
    <row r="796" spans="1:18" ht="15.75" customHeight="1" x14ac:dyDescent="0.25">
      <c r="A796" s="320"/>
      <c r="B796" s="320"/>
      <c r="C796" s="320"/>
      <c r="D796" s="320"/>
      <c r="E796" s="320"/>
      <c r="F796" s="321"/>
      <c r="G796" s="320"/>
      <c r="H796" s="323"/>
      <c r="I796" s="320"/>
      <c r="J796" s="320"/>
      <c r="K796" s="320"/>
      <c r="L796" s="320"/>
      <c r="M796" s="320"/>
      <c r="N796" s="320"/>
      <c r="O796" s="320"/>
      <c r="P796" s="320"/>
      <c r="Q796" s="320"/>
      <c r="R796" s="320"/>
    </row>
    <row r="797" spans="1:18" ht="15.75" customHeight="1" x14ac:dyDescent="0.25">
      <c r="A797" s="320"/>
      <c r="B797" s="320"/>
      <c r="C797" s="320"/>
      <c r="D797" s="320"/>
      <c r="E797" s="320"/>
      <c r="F797" s="321"/>
      <c r="G797" s="320"/>
      <c r="H797" s="323"/>
      <c r="I797" s="320"/>
      <c r="J797" s="320"/>
      <c r="K797" s="320"/>
      <c r="L797" s="320"/>
      <c r="M797" s="320"/>
      <c r="N797" s="320"/>
      <c r="O797" s="320"/>
      <c r="P797" s="320"/>
      <c r="Q797" s="320"/>
      <c r="R797" s="320"/>
    </row>
    <row r="798" spans="1:18" ht="15.75" customHeight="1" x14ac:dyDescent="0.25">
      <c r="A798" s="320"/>
      <c r="B798" s="320"/>
      <c r="C798" s="320"/>
      <c r="D798" s="320"/>
      <c r="E798" s="320"/>
      <c r="F798" s="321"/>
      <c r="G798" s="320"/>
      <c r="H798" s="323"/>
      <c r="I798" s="320"/>
      <c r="J798" s="320"/>
      <c r="K798" s="320"/>
      <c r="L798" s="320"/>
      <c r="M798" s="320"/>
      <c r="N798" s="320"/>
      <c r="O798" s="320"/>
      <c r="P798" s="320"/>
      <c r="Q798" s="320"/>
      <c r="R798" s="320"/>
    </row>
    <row r="799" spans="1:18" ht="15.75" customHeight="1" x14ac:dyDescent="0.25">
      <c r="A799" s="320"/>
      <c r="B799" s="320"/>
      <c r="C799" s="320"/>
      <c r="D799" s="320"/>
      <c r="E799" s="320"/>
      <c r="F799" s="321"/>
      <c r="G799" s="320"/>
      <c r="H799" s="323"/>
      <c r="I799" s="320"/>
      <c r="J799" s="320"/>
      <c r="K799" s="320"/>
      <c r="L799" s="320"/>
      <c r="M799" s="320"/>
      <c r="N799" s="320"/>
      <c r="O799" s="320"/>
      <c r="P799" s="320"/>
      <c r="Q799" s="320"/>
      <c r="R799" s="320"/>
    </row>
    <row r="800" spans="1:18" ht="15.75" customHeight="1" x14ac:dyDescent="0.25">
      <c r="A800" s="320"/>
      <c r="B800" s="320"/>
      <c r="C800" s="320"/>
      <c r="D800" s="320"/>
      <c r="E800" s="320"/>
      <c r="F800" s="321"/>
      <c r="G800" s="320"/>
      <c r="H800" s="323"/>
      <c r="I800" s="320"/>
      <c r="J800" s="320"/>
      <c r="K800" s="320"/>
      <c r="L800" s="320"/>
      <c r="M800" s="320"/>
      <c r="N800" s="320"/>
      <c r="O800" s="320"/>
      <c r="P800" s="320"/>
      <c r="Q800" s="320"/>
      <c r="R800" s="320"/>
    </row>
    <row r="801" spans="1:18" ht="15.75" customHeight="1" x14ac:dyDescent="0.25">
      <c r="A801" s="320"/>
      <c r="B801" s="320"/>
      <c r="C801" s="320"/>
      <c r="D801" s="320"/>
      <c r="E801" s="320"/>
      <c r="F801" s="321"/>
      <c r="G801" s="320"/>
      <c r="H801" s="323"/>
      <c r="I801" s="320"/>
      <c r="J801" s="320"/>
      <c r="K801" s="320"/>
      <c r="L801" s="320"/>
      <c r="M801" s="320"/>
      <c r="N801" s="320"/>
      <c r="O801" s="320"/>
      <c r="P801" s="320"/>
      <c r="Q801" s="320"/>
      <c r="R801" s="320"/>
    </row>
    <row r="802" spans="1:18" ht="15.75" customHeight="1" x14ac:dyDescent="0.25">
      <c r="A802" s="320"/>
      <c r="B802" s="320"/>
      <c r="C802" s="320"/>
      <c r="D802" s="320"/>
      <c r="E802" s="320"/>
      <c r="F802" s="321"/>
      <c r="G802" s="320"/>
      <c r="H802" s="323"/>
      <c r="I802" s="320"/>
      <c r="J802" s="320"/>
      <c r="K802" s="320"/>
      <c r="L802" s="320"/>
      <c r="M802" s="320"/>
      <c r="N802" s="320"/>
      <c r="O802" s="320"/>
      <c r="P802" s="320"/>
      <c r="Q802" s="320"/>
      <c r="R802" s="320"/>
    </row>
    <row r="803" spans="1:18" ht="15.75" customHeight="1" x14ac:dyDescent="0.25">
      <c r="A803" s="320"/>
      <c r="B803" s="320"/>
      <c r="C803" s="320"/>
      <c r="D803" s="320"/>
      <c r="E803" s="320"/>
      <c r="F803" s="321"/>
      <c r="G803" s="320"/>
      <c r="H803" s="323"/>
      <c r="I803" s="320"/>
      <c r="J803" s="320"/>
      <c r="K803" s="320"/>
      <c r="L803" s="320"/>
      <c r="M803" s="320"/>
      <c r="N803" s="320"/>
      <c r="O803" s="320"/>
      <c r="P803" s="320"/>
      <c r="Q803" s="320"/>
      <c r="R803" s="320"/>
    </row>
    <row r="804" spans="1:18" ht="15.75" customHeight="1" x14ac:dyDescent="0.25">
      <c r="A804" s="320"/>
      <c r="B804" s="320"/>
      <c r="C804" s="320"/>
      <c r="D804" s="320"/>
      <c r="E804" s="320"/>
      <c r="F804" s="321"/>
      <c r="G804" s="320"/>
      <c r="H804" s="323"/>
      <c r="I804" s="320"/>
      <c r="J804" s="320"/>
      <c r="K804" s="320"/>
      <c r="L804" s="320"/>
      <c r="M804" s="320"/>
      <c r="N804" s="320"/>
      <c r="O804" s="320"/>
      <c r="P804" s="320"/>
      <c r="Q804" s="320"/>
      <c r="R804" s="320"/>
    </row>
    <row r="805" spans="1:18" ht="15.75" customHeight="1" x14ac:dyDescent="0.25">
      <c r="A805" s="320"/>
      <c r="B805" s="320"/>
      <c r="C805" s="320"/>
      <c r="D805" s="320"/>
      <c r="E805" s="320"/>
      <c r="F805" s="321"/>
      <c r="G805" s="320"/>
      <c r="H805" s="323"/>
      <c r="I805" s="320"/>
      <c r="J805" s="320"/>
      <c r="K805" s="320"/>
      <c r="L805" s="320"/>
      <c r="M805" s="320"/>
      <c r="N805" s="320"/>
      <c r="O805" s="320"/>
      <c r="P805" s="320"/>
      <c r="Q805" s="320"/>
      <c r="R805" s="320"/>
    </row>
    <row r="806" spans="1:18" ht="15.75" customHeight="1" x14ac:dyDescent="0.25">
      <c r="A806" s="320"/>
      <c r="B806" s="320"/>
      <c r="C806" s="320"/>
      <c r="D806" s="320"/>
      <c r="E806" s="320"/>
      <c r="F806" s="321"/>
      <c r="G806" s="320"/>
      <c r="H806" s="323"/>
      <c r="I806" s="320"/>
      <c r="J806" s="320"/>
      <c r="K806" s="320"/>
      <c r="L806" s="320"/>
      <c r="M806" s="320"/>
      <c r="N806" s="320"/>
      <c r="O806" s="320"/>
      <c r="P806" s="320"/>
      <c r="Q806" s="320"/>
      <c r="R806" s="320"/>
    </row>
    <row r="807" spans="1:18" ht="15.75" customHeight="1" x14ac:dyDescent="0.25">
      <c r="A807" s="320"/>
      <c r="B807" s="320"/>
      <c r="C807" s="320"/>
      <c r="D807" s="320"/>
      <c r="E807" s="320"/>
      <c r="F807" s="321"/>
      <c r="G807" s="320"/>
      <c r="H807" s="323"/>
      <c r="I807" s="320"/>
      <c r="J807" s="320"/>
      <c r="K807" s="320"/>
      <c r="L807" s="320"/>
      <c r="M807" s="320"/>
      <c r="N807" s="320"/>
      <c r="O807" s="320"/>
      <c r="P807" s="320"/>
      <c r="Q807" s="320"/>
      <c r="R807" s="320"/>
    </row>
    <row r="808" spans="1:18" ht="15.75" customHeight="1" x14ac:dyDescent="0.25">
      <c r="A808" s="320"/>
      <c r="B808" s="320"/>
      <c r="C808" s="320"/>
      <c r="D808" s="320"/>
      <c r="E808" s="320"/>
      <c r="F808" s="321"/>
      <c r="G808" s="320"/>
      <c r="H808" s="323"/>
      <c r="I808" s="320"/>
      <c r="J808" s="320"/>
      <c r="K808" s="320"/>
      <c r="L808" s="320"/>
      <c r="M808" s="320"/>
      <c r="N808" s="320"/>
      <c r="O808" s="320"/>
      <c r="P808" s="320"/>
      <c r="Q808" s="320"/>
      <c r="R808" s="320"/>
    </row>
    <row r="809" spans="1:18" ht="15.75" customHeight="1" x14ac:dyDescent="0.25">
      <c r="A809" s="320"/>
      <c r="B809" s="320"/>
      <c r="C809" s="320"/>
      <c r="D809" s="320"/>
      <c r="E809" s="320"/>
      <c r="F809" s="321"/>
      <c r="G809" s="320"/>
      <c r="H809" s="323"/>
      <c r="I809" s="320"/>
      <c r="J809" s="320"/>
      <c r="K809" s="320"/>
      <c r="L809" s="320"/>
      <c r="M809" s="320"/>
      <c r="N809" s="320"/>
      <c r="O809" s="320"/>
      <c r="P809" s="320"/>
      <c r="Q809" s="320"/>
      <c r="R809" s="320"/>
    </row>
    <row r="810" spans="1:18" ht="15.75" customHeight="1" x14ac:dyDescent="0.25">
      <c r="A810" s="320"/>
      <c r="B810" s="320"/>
      <c r="C810" s="320"/>
      <c r="D810" s="320"/>
      <c r="E810" s="320"/>
      <c r="F810" s="321"/>
      <c r="G810" s="320"/>
      <c r="H810" s="323"/>
      <c r="I810" s="320"/>
      <c r="J810" s="320"/>
      <c r="K810" s="320"/>
      <c r="L810" s="320"/>
      <c r="M810" s="320"/>
      <c r="N810" s="320"/>
      <c r="O810" s="320"/>
      <c r="P810" s="320"/>
      <c r="Q810" s="320"/>
      <c r="R810" s="320"/>
    </row>
    <row r="811" spans="1:18" ht="15.75" customHeight="1" x14ac:dyDescent="0.25">
      <c r="A811" s="320"/>
      <c r="B811" s="320"/>
      <c r="C811" s="320"/>
      <c r="D811" s="320"/>
      <c r="E811" s="320"/>
      <c r="F811" s="321"/>
      <c r="G811" s="320"/>
      <c r="H811" s="323"/>
      <c r="I811" s="320"/>
      <c r="J811" s="320"/>
      <c r="K811" s="320"/>
      <c r="L811" s="320"/>
      <c r="M811" s="320"/>
      <c r="N811" s="320"/>
      <c r="O811" s="320"/>
      <c r="P811" s="320"/>
      <c r="Q811" s="320"/>
      <c r="R811" s="320"/>
    </row>
    <row r="812" spans="1:18" ht="15.75" customHeight="1" x14ac:dyDescent="0.25">
      <c r="A812" s="320"/>
      <c r="B812" s="320"/>
      <c r="C812" s="320"/>
      <c r="D812" s="320"/>
      <c r="E812" s="320"/>
      <c r="F812" s="321"/>
      <c r="G812" s="320"/>
      <c r="H812" s="323"/>
      <c r="I812" s="320"/>
      <c r="J812" s="320"/>
      <c r="K812" s="320"/>
      <c r="L812" s="320"/>
      <c r="M812" s="320"/>
      <c r="N812" s="320"/>
      <c r="O812" s="320"/>
      <c r="P812" s="320"/>
      <c r="Q812" s="320"/>
      <c r="R812" s="320"/>
    </row>
    <row r="813" spans="1:18" ht="15.75" customHeight="1" x14ac:dyDescent="0.25">
      <c r="A813" s="320"/>
      <c r="B813" s="320"/>
      <c r="C813" s="320"/>
      <c r="D813" s="320"/>
      <c r="E813" s="320"/>
      <c r="F813" s="321"/>
      <c r="G813" s="320"/>
      <c r="H813" s="323"/>
      <c r="I813" s="320"/>
      <c r="J813" s="320"/>
      <c r="K813" s="320"/>
      <c r="L813" s="320"/>
      <c r="M813" s="320"/>
      <c r="N813" s="320"/>
      <c r="O813" s="320"/>
      <c r="P813" s="320"/>
      <c r="Q813" s="320"/>
      <c r="R813" s="320"/>
    </row>
    <row r="814" spans="1:18" ht="15.75" customHeight="1" x14ac:dyDescent="0.25">
      <c r="A814" s="320"/>
      <c r="B814" s="320"/>
      <c r="C814" s="320"/>
      <c r="D814" s="320"/>
      <c r="E814" s="320"/>
      <c r="F814" s="321"/>
      <c r="G814" s="320"/>
      <c r="H814" s="323"/>
      <c r="I814" s="320"/>
      <c r="J814" s="320"/>
      <c r="K814" s="320"/>
      <c r="L814" s="320"/>
      <c r="M814" s="320"/>
      <c r="N814" s="320"/>
      <c r="O814" s="320"/>
      <c r="P814" s="320"/>
      <c r="Q814" s="320"/>
      <c r="R814" s="320"/>
    </row>
    <row r="815" spans="1:18" ht="15.75" customHeight="1" x14ac:dyDescent="0.25">
      <c r="A815" s="320"/>
      <c r="B815" s="320"/>
      <c r="C815" s="320"/>
      <c r="D815" s="320"/>
      <c r="E815" s="320"/>
      <c r="F815" s="321"/>
      <c r="G815" s="320"/>
      <c r="H815" s="323"/>
      <c r="I815" s="320"/>
      <c r="J815" s="320"/>
      <c r="K815" s="320"/>
      <c r="L815" s="320"/>
      <c r="M815" s="320"/>
      <c r="N815" s="320"/>
      <c r="O815" s="320"/>
      <c r="P815" s="320"/>
      <c r="Q815" s="320"/>
      <c r="R815" s="320"/>
    </row>
    <row r="816" spans="1:18" ht="15.75" customHeight="1" x14ac:dyDescent="0.25">
      <c r="A816" s="320"/>
      <c r="B816" s="320"/>
      <c r="C816" s="320"/>
      <c r="D816" s="320"/>
      <c r="E816" s="320"/>
      <c r="F816" s="321"/>
      <c r="G816" s="320"/>
      <c r="H816" s="323"/>
      <c r="I816" s="320"/>
      <c r="J816" s="320"/>
      <c r="K816" s="320"/>
      <c r="L816" s="320"/>
      <c r="M816" s="320"/>
      <c r="N816" s="320"/>
      <c r="O816" s="320"/>
      <c r="P816" s="320"/>
      <c r="Q816" s="320"/>
      <c r="R816" s="320"/>
    </row>
    <row r="817" spans="1:18" ht="15.75" customHeight="1" x14ac:dyDescent="0.25">
      <c r="A817" s="320"/>
      <c r="B817" s="320"/>
      <c r="C817" s="320"/>
      <c r="D817" s="320"/>
      <c r="E817" s="320"/>
      <c r="F817" s="321"/>
      <c r="G817" s="320"/>
      <c r="H817" s="323"/>
      <c r="I817" s="320"/>
      <c r="J817" s="320"/>
      <c r="K817" s="320"/>
      <c r="L817" s="320"/>
      <c r="M817" s="320"/>
      <c r="N817" s="320"/>
      <c r="O817" s="320"/>
      <c r="P817" s="320"/>
      <c r="Q817" s="320"/>
      <c r="R817" s="320"/>
    </row>
    <row r="818" spans="1:18" ht="15.75" customHeight="1" x14ac:dyDescent="0.25">
      <c r="A818" s="320"/>
      <c r="B818" s="320"/>
      <c r="C818" s="320"/>
      <c r="D818" s="320"/>
      <c r="E818" s="320"/>
      <c r="F818" s="321"/>
      <c r="G818" s="320"/>
      <c r="H818" s="323"/>
      <c r="I818" s="320"/>
      <c r="J818" s="320"/>
      <c r="K818" s="320"/>
      <c r="L818" s="320"/>
      <c r="M818" s="320"/>
      <c r="N818" s="320"/>
      <c r="O818" s="320"/>
      <c r="P818" s="320"/>
      <c r="Q818" s="320"/>
      <c r="R818" s="320"/>
    </row>
    <row r="819" spans="1:18" ht="15.75" customHeight="1" x14ac:dyDescent="0.25">
      <c r="A819" s="320"/>
      <c r="B819" s="320"/>
      <c r="C819" s="320"/>
      <c r="D819" s="320"/>
      <c r="E819" s="320"/>
      <c r="F819" s="321"/>
      <c r="G819" s="320"/>
      <c r="H819" s="323"/>
      <c r="I819" s="320"/>
      <c r="J819" s="320"/>
      <c r="K819" s="320"/>
      <c r="L819" s="320"/>
      <c r="M819" s="320"/>
      <c r="N819" s="320"/>
      <c r="O819" s="320"/>
      <c r="P819" s="320"/>
      <c r="Q819" s="320"/>
      <c r="R819" s="320"/>
    </row>
    <row r="820" spans="1:18" ht="15.75" customHeight="1" x14ac:dyDescent="0.25">
      <c r="A820" s="320"/>
      <c r="B820" s="320"/>
      <c r="C820" s="320"/>
      <c r="D820" s="320"/>
      <c r="E820" s="320"/>
      <c r="F820" s="321"/>
      <c r="G820" s="320"/>
      <c r="H820" s="323"/>
      <c r="I820" s="320"/>
      <c r="J820" s="320"/>
      <c r="K820" s="320"/>
      <c r="L820" s="320"/>
      <c r="M820" s="320"/>
      <c r="N820" s="320"/>
      <c r="O820" s="320"/>
      <c r="P820" s="320"/>
      <c r="Q820" s="320"/>
      <c r="R820" s="320"/>
    </row>
    <row r="821" spans="1:18" ht="15.75" customHeight="1" x14ac:dyDescent="0.25">
      <c r="A821" s="320"/>
      <c r="B821" s="320"/>
      <c r="C821" s="320"/>
      <c r="D821" s="320"/>
      <c r="E821" s="320"/>
      <c r="F821" s="321"/>
      <c r="G821" s="320"/>
      <c r="H821" s="323"/>
      <c r="I821" s="320"/>
      <c r="J821" s="320"/>
      <c r="K821" s="320"/>
      <c r="L821" s="320"/>
      <c r="M821" s="320"/>
      <c r="N821" s="320"/>
      <c r="O821" s="320"/>
      <c r="P821" s="320"/>
      <c r="Q821" s="320"/>
      <c r="R821" s="320"/>
    </row>
    <row r="822" spans="1:18" ht="15.75" customHeight="1" x14ac:dyDescent="0.25">
      <c r="A822" s="320"/>
      <c r="B822" s="320"/>
      <c r="C822" s="320"/>
      <c r="D822" s="320"/>
      <c r="E822" s="320"/>
      <c r="F822" s="321"/>
      <c r="G822" s="320"/>
      <c r="H822" s="323"/>
      <c r="I822" s="320"/>
      <c r="J822" s="320"/>
      <c r="K822" s="320"/>
      <c r="L822" s="320"/>
      <c r="M822" s="320"/>
      <c r="N822" s="320"/>
      <c r="O822" s="320"/>
      <c r="P822" s="320"/>
      <c r="Q822" s="320"/>
      <c r="R822" s="320"/>
    </row>
    <row r="823" spans="1:18" ht="15.75" customHeight="1" x14ac:dyDescent="0.25">
      <c r="A823" s="320"/>
      <c r="B823" s="320"/>
      <c r="C823" s="320"/>
      <c r="D823" s="320"/>
      <c r="E823" s="320"/>
      <c r="F823" s="321"/>
      <c r="G823" s="320"/>
      <c r="H823" s="323"/>
      <c r="I823" s="320"/>
      <c r="J823" s="320"/>
      <c r="K823" s="320"/>
      <c r="L823" s="320"/>
      <c r="M823" s="320"/>
      <c r="N823" s="320"/>
      <c r="O823" s="320"/>
      <c r="P823" s="320"/>
      <c r="Q823" s="320"/>
      <c r="R823" s="320"/>
    </row>
    <row r="824" spans="1:18" ht="15.75" customHeight="1" x14ac:dyDescent="0.25">
      <c r="A824" s="320"/>
      <c r="B824" s="320"/>
      <c r="C824" s="320"/>
      <c r="D824" s="320"/>
      <c r="E824" s="320"/>
      <c r="F824" s="321"/>
      <c r="G824" s="320"/>
      <c r="H824" s="323"/>
      <c r="I824" s="320"/>
      <c r="J824" s="320"/>
      <c r="K824" s="320"/>
      <c r="L824" s="320"/>
      <c r="M824" s="320"/>
      <c r="N824" s="320"/>
      <c r="O824" s="320"/>
      <c r="P824" s="320"/>
      <c r="Q824" s="320"/>
      <c r="R824" s="320"/>
    </row>
    <row r="825" spans="1:18" ht="15.75" customHeight="1" x14ac:dyDescent="0.25">
      <c r="A825" s="320"/>
      <c r="B825" s="320"/>
      <c r="C825" s="320"/>
      <c r="D825" s="320"/>
      <c r="E825" s="320"/>
      <c r="F825" s="321"/>
      <c r="G825" s="320"/>
      <c r="H825" s="323"/>
      <c r="I825" s="320"/>
      <c r="J825" s="320"/>
      <c r="K825" s="320"/>
      <c r="L825" s="320"/>
      <c r="M825" s="320"/>
      <c r="N825" s="320"/>
      <c r="O825" s="320"/>
      <c r="P825" s="320"/>
      <c r="Q825" s="320"/>
      <c r="R825" s="320"/>
    </row>
    <row r="826" spans="1:18" ht="15.75" customHeight="1" x14ac:dyDescent="0.25">
      <c r="A826" s="320"/>
      <c r="B826" s="320"/>
      <c r="C826" s="320"/>
      <c r="D826" s="320"/>
      <c r="E826" s="320"/>
      <c r="F826" s="321"/>
      <c r="G826" s="320"/>
      <c r="H826" s="323"/>
      <c r="I826" s="320"/>
      <c r="J826" s="320"/>
      <c r="K826" s="320"/>
      <c r="L826" s="320"/>
      <c r="M826" s="320"/>
      <c r="N826" s="320"/>
      <c r="O826" s="320"/>
      <c r="P826" s="320"/>
      <c r="Q826" s="320"/>
      <c r="R826" s="320"/>
    </row>
    <row r="827" spans="1:18" ht="15.75" customHeight="1" x14ac:dyDescent="0.25">
      <c r="A827" s="320"/>
      <c r="B827" s="320"/>
      <c r="C827" s="320"/>
      <c r="D827" s="320"/>
      <c r="E827" s="320"/>
      <c r="F827" s="321"/>
      <c r="G827" s="320"/>
      <c r="H827" s="323"/>
      <c r="I827" s="320"/>
      <c r="J827" s="320"/>
      <c r="K827" s="320"/>
      <c r="L827" s="320"/>
      <c r="M827" s="320"/>
      <c r="N827" s="320"/>
      <c r="O827" s="320"/>
      <c r="P827" s="320"/>
      <c r="Q827" s="320"/>
      <c r="R827" s="320"/>
    </row>
    <row r="828" spans="1:18" ht="15.75" customHeight="1" x14ac:dyDescent="0.25">
      <c r="A828" s="320"/>
      <c r="B828" s="320"/>
      <c r="C828" s="320"/>
      <c r="D828" s="320"/>
      <c r="E828" s="320"/>
      <c r="F828" s="321"/>
      <c r="G828" s="320"/>
      <c r="H828" s="323"/>
      <c r="I828" s="320"/>
      <c r="J828" s="320"/>
      <c r="K828" s="320"/>
      <c r="L828" s="320"/>
      <c r="M828" s="320"/>
      <c r="N828" s="320"/>
      <c r="O828" s="320"/>
      <c r="P828" s="320"/>
      <c r="Q828" s="320"/>
      <c r="R828" s="320"/>
    </row>
    <row r="829" spans="1:18" ht="15.75" customHeight="1" x14ac:dyDescent="0.25">
      <c r="A829" s="320"/>
      <c r="B829" s="320"/>
      <c r="C829" s="320"/>
      <c r="D829" s="320"/>
      <c r="E829" s="320"/>
      <c r="F829" s="321"/>
      <c r="G829" s="320"/>
      <c r="H829" s="323"/>
      <c r="I829" s="320"/>
      <c r="J829" s="320"/>
      <c r="K829" s="320"/>
      <c r="L829" s="320"/>
      <c r="M829" s="320"/>
      <c r="N829" s="320"/>
      <c r="O829" s="320"/>
      <c r="P829" s="320"/>
      <c r="Q829" s="320"/>
      <c r="R829" s="320"/>
    </row>
    <row r="830" spans="1:18" ht="15.75" customHeight="1" x14ac:dyDescent="0.25">
      <c r="A830" s="320"/>
      <c r="B830" s="320"/>
      <c r="C830" s="320"/>
      <c r="D830" s="320"/>
      <c r="E830" s="320"/>
      <c r="F830" s="321"/>
      <c r="G830" s="320"/>
      <c r="H830" s="323"/>
      <c r="I830" s="320"/>
      <c r="J830" s="320"/>
      <c r="K830" s="320"/>
      <c r="L830" s="320"/>
      <c r="M830" s="320"/>
      <c r="N830" s="320"/>
      <c r="O830" s="320"/>
      <c r="P830" s="320"/>
      <c r="Q830" s="320"/>
      <c r="R830" s="320"/>
    </row>
    <row r="831" spans="1:18" ht="15.75" customHeight="1" x14ac:dyDescent="0.25">
      <c r="A831" s="320"/>
      <c r="B831" s="320"/>
      <c r="C831" s="320"/>
      <c r="D831" s="320"/>
      <c r="E831" s="320"/>
      <c r="F831" s="321"/>
      <c r="G831" s="320"/>
      <c r="H831" s="323"/>
      <c r="I831" s="320"/>
      <c r="J831" s="320"/>
      <c r="K831" s="320"/>
      <c r="L831" s="320"/>
      <c r="M831" s="320"/>
      <c r="N831" s="320"/>
      <c r="O831" s="320"/>
      <c r="P831" s="320"/>
      <c r="Q831" s="320"/>
      <c r="R831" s="320"/>
    </row>
    <row r="832" spans="1:18" ht="15.75" customHeight="1" x14ac:dyDescent="0.25">
      <c r="A832" s="320"/>
      <c r="B832" s="320"/>
      <c r="C832" s="320"/>
      <c r="D832" s="320"/>
      <c r="E832" s="320"/>
      <c r="F832" s="321"/>
      <c r="G832" s="320"/>
      <c r="H832" s="323"/>
      <c r="I832" s="320"/>
      <c r="J832" s="320"/>
      <c r="K832" s="320"/>
      <c r="L832" s="320"/>
      <c r="M832" s="320"/>
      <c r="N832" s="320"/>
      <c r="O832" s="320"/>
      <c r="P832" s="320"/>
      <c r="Q832" s="320"/>
      <c r="R832" s="320"/>
    </row>
    <row r="833" spans="1:18" ht="15.75" customHeight="1" x14ac:dyDescent="0.25">
      <c r="A833" s="320"/>
      <c r="B833" s="320"/>
      <c r="C833" s="320"/>
      <c r="D833" s="320"/>
      <c r="E833" s="320"/>
      <c r="F833" s="321"/>
      <c r="G833" s="320"/>
      <c r="H833" s="323"/>
      <c r="I833" s="320"/>
      <c r="J833" s="320"/>
      <c r="K833" s="320"/>
      <c r="L833" s="320"/>
      <c r="M833" s="320"/>
      <c r="N833" s="320"/>
      <c r="O833" s="320"/>
      <c r="P833" s="320"/>
      <c r="Q833" s="320"/>
      <c r="R833" s="320"/>
    </row>
    <row r="834" spans="1:18" ht="15.75" customHeight="1" x14ac:dyDescent="0.25">
      <c r="A834" s="320"/>
      <c r="B834" s="320"/>
      <c r="C834" s="320"/>
      <c r="D834" s="320"/>
      <c r="E834" s="320"/>
      <c r="F834" s="321"/>
      <c r="G834" s="320"/>
      <c r="H834" s="323"/>
      <c r="I834" s="320"/>
      <c r="J834" s="320"/>
      <c r="K834" s="320"/>
      <c r="L834" s="320"/>
      <c r="M834" s="320"/>
      <c r="N834" s="320"/>
      <c r="O834" s="320"/>
      <c r="P834" s="320"/>
      <c r="Q834" s="320"/>
      <c r="R834" s="320"/>
    </row>
    <row r="835" spans="1:18" ht="15.75" customHeight="1" x14ac:dyDescent="0.25">
      <c r="A835" s="320"/>
      <c r="B835" s="320"/>
      <c r="C835" s="320"/>
      <c r="D835" s="320"/>
      <c r="E835" s="320"/>
      <c r="F835" s="321"/>
      <c r="G835" s="320"/>
      <c r="H835" s="323"/>
      <c r="I835" s="320"/>
      <c r="J835" s="320"/>
      <c r="K835" s="320"/>
      <c r="L835" s="320"/>
      <c r="M835" s="320"/>
      <c r="N835" s="320"/>
      <c r="O835" s="320"/>
      <c r="P835" s="320"/>
      <c r="Q835" s="320"/>
      <c r="R835" s="320"/>
    </row>
    <row r="836" spans="1:18" ht="15.75" customHeight="1" x14ac:dyDescent="0.25">
      <c r="A836" s="320"/>
      <c r="B836" s="320"/>
      <c r="C836" s="320"/>
      <c r="D836" s="320"/>
      <c r="E836" s="320"/>
      <c r="F836" s="321"/>
      <c r="G836" s="320"/>
      <c r="H836" s="323"/>
      <c r="I836" s="320"/>
      <c r="J836" s="320"/>
      <c r="K836" s="320"/>
      <c r="L836" s="320"/>
      <c r="M836" s="320"/>
      <c r="N836" s="320"/>
      <c r="O836" s="320"/>
      <c r="P836" s="320"/>
      <c r="Q836" s="320"/>
      <c r="R836" s="320"/>
    </row>
    <row r="837" spans="1:18" ht="15.75" customHeight="1" x14ac:dyDescent="0.25">
      <c r="A837" s="320"/>
      <c r="B837" s="320"/>
      <c r="C837" s="320"/>
      <c r="D837" s="320"/>
      <c r="E837" s="320"/>
      <c r="F837" s="321"/>
      <c r="G837" s="320"/>
      <c r="H837" s="323"/>
      <c r="I837" s="320"/>
      <c r="J837" s="320"/>
      <c r="K837" s="320"/>
      <c r="L837" s="320"/>
      <c r="M837" s="320"/>
      <c r="N837" s="320"/>
      <c r="O837" s="320"/>
      <c r="P837" s="320"/>
      <c r="Q837" s="320"/>
      <c r="R837" s="320"/>
    </row>
    <row r="838" spans="1:18" ht="15.75" customHeight="1" x14ac:dyDescent="0.25">
      <c r="A838" s="320"/>
      <c r="B838" s="320"/>
      <c r="C838" s="320"/>
      <c r="D838" s="320"/>
      <c r="E838" s="320"/>
      <c r="F838" s="321"/>
      <c r="G838" s="320"/>
      <c r="H838" s="323"/>
      <c r="I838" s="320"/>
      <c r="J838" s="320"/>
      <c r="K838" s="320"/>
      <c r="L838" s="320"/>
      <c r="M838" s="320"/>
      <c r="N838" s="320"/>
      <c r="O838" s="320"/>
      <c r="P838" s="320"/>
      <c r="Q838" s="320"/>
      <c r="R838" s="320"/>
    </row>
    <row r="839" spans="1:18" ht="15.75" customHeight="1" x14ac:dyDescent="0.25">
      <c r="A839" s="320"/>
      <c r="B839" s="320"/>
      <c r="C839" s="320"/>
      <c r="D839" s="320"/>
      <c r="E839" s="320"/>
      <c r="F839" s="321"/>
      <c r="G839" s="320"/>
      <c r="H839" s="323"/>
      <c r="I839" s="320"/>
      <c r="J839" s="320"/>
      <c r="K839" s="320"/>
      <c r="L839" s="320"/>
      <c r="M839" s="320"/>
      <c r="N839" s="320"/>
      <c r="O839" s="320"/>
      <c r="P839" s="320"/>
      <c r="Q839" s="320"/>
      <c r="R839" s="320"/>
    </row>
    <row r="840" spans="1:18" ht="15.75" customHeight="1" x14ac:dyDescent="0.25">
      <c r="A840" s="320"/>
      <c r="B840" s="320"/>
      <c r="C840" s="320"/>
      <c r="D840" s="320"/>
      <c r="E840" s="320"/>
      <c r="F840" s="321"/>
      <c r="G840" s="320"/>
      <c r="H840" s="323"/>
      <c r="I840" s="320"/>
      <c r="J840" s="320"/>
      <c r="K840" s="320"/>
      <c r="L840" s="320"/>
      <c r="M840" s="320"/>
      <c r="N840" s="320"/>
      <c r="O840" s="320"/>
      <c r="P840" s="320"/>
      <c r="Q840" s="320"/>
      <c r="R840" s="320"/>
    </row>
    <row r="841" spans="1:18" ht="15.75" customHeight="1" x14ac:dyDescent="0.25">
      <c r="A841" s="320"/>
      <c r="B841" s="320"/>
      <c r="C841" s="320"/>
      <c r="D841" s="320"/>
      <c r="E841" s="320"/>
      <c r="F841" s="321"/>
      <c r="G841" s="320"/>
      <c r="H841" s="323"/>
      <c r="I841" s="320"/>
      <c r="J841" s="320"/>
      <c r="K841" s="320"/>
      <c r="L841" s="320"/>
      <c r="M841" s="320"/>
      <c r="N841" s="320"/>
      <c r="O841" s="320"/>
      <c r="P841" s="320"/>
      <c r="Q841" s="320"/>
      <c r="R841" s="320"/>
    </row>
    <row r="842" spans="1:18" ht="15.75" customHeight="1" x14ac:dyDescent="0.25">
      <c r="A842" s="320"/>
      <c r="B842" s="320"/>
      <c r="C842" s="320"/>
      <c r="D842" s="320"/>
      <c r="E842" s="320"/>
      <c r="F842" s="321"/>
      <c r="G842" s="320"/>
      <c r="H842" s="323"/>
      <c r="I842" s="320"/>
      <c r="J842" s="320"/>
      <c r="K842" s="320"/>
      <c r="L842" s="320"/>
      <c r="M842" s="320"/>
      <c r="N842" s="320"/>
      <c r="O842" s="320"/>
      <c r="P842" s="320"/>
      <c r="Q842" s="320"/>
      <c r="R842" s="320"/>
    </row>
    <row r="843" spans="1:18" ht="15.75" customHeight="1" x14ac:dyDescent="0.25">
      <c r="A843" s="320"/>
      <c r="B843" s="320"/>
      <c r="C843" s="320"/>
      <c r="D843" s="320"/>
      <c r="E843" s="320"/>
      <c r="F843" s="321"/>
      <c r="G843" s="320"/>
      <c r="H843" s="323"/>
      <c r="I843" s="320"/>
      <c r="J843" s="320"/>
      <c r="K843" s="320"/>
      <c r="L843" s="320"/>
      <c r="M843" s="320"/>
      <c r="N843" s="320"/>
      <c r="O843" s="320"/>
      <c r="P843" s="320"/>
      <c r="Q843" s="320"/>
      <c r="R843" s="320"/>
    </row>
    <row r="844" spans="1:18" ht="15.75" customHeight="1" x14ac:dyDescent="0.25">
      <c r="A844" s="320"/>
      <c r="B844" s="320"/>
      <c r="C844" s="320"/>
      <c r="D844" s="320"/>
      <c r="E844" s="320"/>
      <c r="F844" s="321"/>
      <c r="G844" s="320"/>
      <c r="H844" s="323"/>
      <c r="I844" s="320"/>
      <c r="J844" s="320"/>
      <c r="K844" s="320"/>
      <c r="L844" s="320"/>
      <c r="M844" s="320"/>
      <c r="N844" s="320"/>
      <c r="O844" s="320"/>
      <c r="P844" s="320"/>
      <c r="Q844" s="320"/>
      <c r="R844" s="320"/>
    </row>
    <row r="845" spans="1:18" ht="15.75" customHeight="1" x14ac:dyDescent="0.25">
      <c r="A845" s="320"/>
      <c r="B845" s="320"/>
      <c r="C845" s="320"/>
      <c r="D845" s="320"/>
      <c r="E845" s="320"/>
      <c r="F845" s="321"/>
      <c r="G845" s="320"/>
      <c r="H845" s="323"/>
      <c r="I845" s="320"/>
      <c r="J845" s="320"/>
      <c r="K845" s="320"/>
      <c r="L845" s="320"/>
      <c r="M845" s="320"/>
      <c r="N845" s="320"/>
      <c r="O845" s="320"/>
      <c r="P845" s="320"/>
      <c r="Q845" s="320"/>
      <c r="R845" s="320"/>
    </row>
    <row r="846" spans="1:18" ht="15.75" customHeight="1" x14ac:dyDescent="0.25">
      <c r="A846" s="320"/>
      <c r="B846" s="320"/>
      <c r="C846" s="320"/>
      <c r="D846" s="320"/>
      <c r="E846" s="320"/>
      <c r="F846" s="321"/>
      <c r="G846" s="320"/>
      <c r="H846" s="323"/>
      <c r="I846" s="320"/>
      <c r="J846" s="320"/>
      <c r="K846" s="320"/>
      <c r="L846" s="320"/>
      <c r="M846" s="320"/>
      <c r="N846" s="320"/>
      <c r="O846" s="320"/>
      <c r="P846" s="320"/>
      <c r="Q846" s="320"/>
      <c r="R846" s="320"/>
    </row>
    <row r="847" spans="1:18" ht="15.75" customHeight="1" x14ac:dyDescent="0.25">
      <c r="A847" s="320"/>
      <c r="B847" s="320"/>
      <c r="C847" s="320"/>
      <c r="D847" s="320"/>
      <c r="E847" s="320"/>
      <c r="F847" s="321"/>
      <c r="G847" s="320"/>
      <c r="H847" s="323"/>
      <c r="I847" s="320"/>
      <c r="J847" s="320"/>
      <c r="K847" s="320"/>
      <c r="L847" s="320"/>
      <c r="M847" s="320"/>
      <c r="N847" s="320"/>
      <c r="O847" s="320"/>
      <c r="P847" s="320"/>
      <c r="Q847" s="320"/>
      <c r="R847" s="320"/>
    </row>
    <row r="848" spans="1:18" ht="15.75" customHeight="1" x14ac:dyDescent="0.25">
      <c r="A848" s="320"/>
      <c r="B848" s="320"/>
      <c r="C848" s="320"/>
      <c r="D848" s="320"/>
      <c r="E848" s="320"/>
      <c r="F848" s="321"/>
      <c r="G848" s="320"/>
      <c r="H848" s="323"/>
      <c r="I848" s="320"/>
      <c r="J848" s="320"/>
      <c r="K848" s="320"/>
      <c r="L848" s="320"/>
      <c r="M848" s="320"/>
      <c r="N848" s="320"/>
      <c r="O848" s="320"/>
      <c r="P848" s="320"/>
      <c r="Q848" s="320"/>
      <c r="R848" s="320"/>
    </row>
    <row r="849" spans="1:18" ht="15.75" customHeight="1" x14ac:dyDescent="0.25">
      <c r="A849" s="320"/>
      <c r="B849" s="320"/>
      <c r="C849" s="320"/>
      <c r="D849" s="320"/>
      <c r="E849" s="320"/>
      <c r="F849" s="321"/>
      <c r="G849" s="320"/>
      <c r="H849" s="323"/>
      <c r="I849" s="320"/>
      <c r="J849" s="320"/>
      <c r="K849" s="320"/>
      <c r="L849" s="320"/>
      <c r="M849" s="320"/>
      <c r="N849" s="320"/>
      <c r="O849" s="320"/>
      <c r="P849" s="320"/>
      <c r="Q849" s="320"/>
      <c r="R849" s="320"/>
    </row>
    <row r="850" spans="1:18" ht="15.75" customHeight="1" x14ac:dyDescent="0.25">
      <c r="A850" s="320"/>
      <c r="B850" s="320"/>
      <c r="C850" s="320"/>
      <c r="D850" s="320"/>
      <c r="E850" s="320"/>
      <c r="F850" s="321"/>
      <c r="G850" s="320"/>
      <c r="H850" s="323"/>
      <c r="I850" s="320"/>
      <c r="J850" s="320"/>
      <c r="K850" s="320"/>
      <c r="L850" s="320"/>
      <c r="M850" s="320"/>
      <c r="N850" s="320"/>
      <c r="O850" s="320"/>
      <c r="P850" s="320"/>
      <c r="Q850" s="320"/>
      <c r="R850" s="320"/>
    </row>
    <row r="851" spans="1:18" ht="15.75" customHeight="1" x14ac:dyDescent="0.25">
      <c r="A851" s="320"/>
      <c r="B851" s="320"/>
      <c r="C851" s="320"/>
      <c r="D851" s="320"/>
      <c r="E851" s="320"/>
      <c r="F851" s="321"/>
      <c r="G851" s="320"/>
      <c r="H851" s="323"/>
      <c r="I851" s="320"/>
      <c r="J851" s="320"/>
      <c r="K851" s="320"/>
      <c r="L851" s="320"/>
      <c r="M851" s="320"/>
      <c r="N851" s="320"/>
      <c r="O851" s="320"/>
      <c r="P851" s="320"/>
      <c r="Q851" s="320"/>
      <c r="R851" s="320"/>
    </row>
    <row r="852" spans="1:18" ht="15.75" customHeight="1" x14ac:dyDescent="0.25">
      <c r="A852" s="320"/>
      <c r="B852" s="320"/>
      <c r="C852" s="320"/>
      <c r="D852" s="320"/>
      <c r="E852" s="320"/>
      <c r="F852" s="321"/>
      <c r="G852" s="320"/>
      <c r="H852" s="323"/>
      <c r="I852" s="320"/>
      <c r="J852" s="320"/>
      <c r="K852" s="320"/>
      <c r="L852" s="320"/>
      <c r="M852" s="320"/>
      <c r="N852" s="320"/>
      <c r="O852" s="320"/>
      <c r="P852" s="320"/>
      <c r="Q852" s="320"/>
      <c r="R852" s="320"/>
    </row>
    <row r="853" spans="1:18" ht="15.75" customHeight="1" x14ac:dyDescent="0.25">
      <c r="A853" s="320"/>
      <c r="B853" s="320"/>
      <c r="C853" s="320"/>
      <c r="D853" s="320"/>
      <c r="E853" s="320"/>
      <c r="F853" s="321"/>
      <c r="G853" s="320"/>
      <c r="H853" s="323"/>
      <c r="I853" s="320"/>
      <c r="J853" s="320"/>
      <c r="K853" s="320"/>
      <c r="L853" s="320"/>
      <c r="M853" s="320"/>
      <c r="N853" s="320"/>
      <c r="O853" s="320"/>
      <c r="P853" s="320"/>
      <c r="Q853" s="320"/>
      <c r="R853" s="320"/>
    </row>
    <row r="854" spans="1:18" ht="15.75" customHeight="1" x14ac:dyDescent="0.25">
      <c r="A854" s="320"/>
      <c r="B854" s="320"/>
      <c r="C854" s="320"/>
      <c r="D854" s="320"/>
      <c r="E854" s="320"/>
      <c r="F854" s="321"/>
      <c r="G854" s="320"/>
      <c r="H854" s="323"/>
      <c r="I854" s="320"/>
      <c r="J854" s="320"/>
      <c r="K854" s="320"/>
      <c r="L854" s="320"/>
      <c r="M854" s="320"/>
      <c r="N854" s="320"/>
      <c r="O854" s="320"/>
      <c r="P854" s="320"/>
      <c r="Q854" s="320"/>
      <c r="R854" s="320"/>
    </row>
    <row r="855" spans="1:18" ht="15.75" customHeight="1" x14ac:dyDescent="0.25">
      <c r="A855" s="320"/>
      <c r="B855" s="320"/>
      <c r="C855" s="320"/>
      <c r="D855" s="320"/>
      <c r="E855" s="320"/>
      <c r="F855" s="321"/>
      <c r="G855" s="320"/>
      <c r="H855" s="323"/>
      <c r="I855" s="320"/>
      <c r="J855" s="320"/>
      <c r="K855" s="320"/>
      <c r="L855" s="320"/>
      <c r="M855" s="320"/>
      <c r="N855" s="320"/>
      <c r="O855" s="320"/>
      <c r="P855" s="320"/>
      <c r="Q855" s="320"/>
      <c r="R855" s="320"/>
    </row>
    <row r="856" spans="1:18" ht="15.75" customHeight="1" x14ac:dyDescent="0.25">
      <c r="A856" s="320"/>
      <c r="B856" s="320"/>
      <c r="C856" s="320"/>
      <c r="D856" s="320"/>
      <c r="E856" s="320"/>
      <c r="F856" s="321"/>
      <c r="G856" s="320"/>
      <c r="H856" s="323"/>
      <c r="I856" s="320"/>
      <c r="J856" s="320"/>
      <c r="K856" s="320"/>
      <c r="L856" s="320"/>
      <c r="M856" s="320"/>
      <c r="N856" s="320"/>
      <c r="O856" s="320"/>
      <c r="P856" s="320"/>
      <c r="Q856" s="320"/>
      <c r="R856" s="320"/>
    </row>
    <row r="857" spans="1:18" ht="15.75" customHeight="1" x14ac:dyDescent="0.25">
      <c r="A857" s="320"/>
      <c r="B857" s="320"/>
      <c r="C857" s="320"/>
      <c r="D857" s="320"/>
      <c r="E857" s="320"/>
      <c r="F857" s="321"/>
      <c r="G857" s="320"/>
      <c r="H857" s="323"/>
      <c r="I857" s="320"/>
      <c r="J857" s="320"/>
      <c r="K857" s="320"/>
      <c r="L857" s="320"/>
      <c r="M857" s="320"/>
      <c r="N857" s="320"/>
      <c r="O857" s="320"/>
      <c r="P857" s="320"/>
      <c r="Q857" s="320"/>
      <c r="R857" s="320"/>
    </row>
    <row r="858" spans="1:18" ht="15.75" customHeight="1" x14ac:dyDescent="0.25">
      <c r="A858" s="320"/>
      <c r="B858" s="320"/>
      <c r="C858" s="320"/>
      <c r="D858" s="320"/>
      <c r="E858" s="320"/>
      <c r="F858" s="321"/>
      <c r="G858" s="320"/>
      <c r="H858" s="323"/>
      <c r="I858" s="320"/>
      <c r="J858" s="320"/>
      <c r="K858" s="320"/>
      <c r="L858" s="320"/>
      <c r="M858" s="320"/>
      <c r="N858" s="320"/>
      <c r="O858" s="320"/>
      <c r="P858" s="320"/>
      <c r="Q858" s="320"/>
      <c r="R858" s="320"/>
    </row>
    <row r="859" spans="1:18" ht="15.75" customHeight="1" x14ac:dyDescent="0.25">
      <c r="A859" s="320"/>
      <c r="B859" s="320"/>
      <c r="C859" s="320"/>
      <c r="D859" s="320"/>
      <c r="E859" s="320"/>
      <c r="F859" s="321"/>
      <c r="G859" s="320"/>
      <c r="H859" s="323"/>
      <c r="I859" s="320"/>
      <c r="J859" s="320"/>
      <c r="K859" s="320"/>
      <c r="L859" s="320"/>
      <c r="M859" s="320"/>
      <c r="N859" s="320"/>
      <c r="O859" s="320"/>
      <c r="P859" s="320"/>
      <c r="Q859" s="320"/>
      <c r="R859" s="320"/>
    </row>
    <row r="860" spans="1:18" ht="15.75" customHeight="1" x14ac:dyDescent="0.25">
      <c r="A860" s="320"/>
      <c r="B860" s="320"/>
      <c r="C860" s="320"/>
      <c r="D860" s="320"/>
      <c r="E860" s="320"/>
      <c r="F860" s="321"/>
      <c r="G860" s="320"/>
      <c r="H860" s="323"/>
      <c r="I860" s="320"/>
      <c r="J860" s="320"/>
      <c r="K860" s="320"/>
      <c r="L860" s="320"/>
      <c r="M860" s="320"/>
      <c r="N860" s="320"/>
      <c r="O860" s="320"/>
      <c r="P860" s="320"/>
      <c r="Q860" s="320"/>
      <c r="R860" s="320"/>
    </row>
    <row r="861" spans="1:18" ht="15.75" customHeight="1" x14ac:dyDescent="0.25">
      <c r="A861" s="320"/>
      <c r="B861" s="320"/>
      <c r="C861" s="320"/>
      <c r="D861" s="320"/>
      <c r="E861" s="320"/>
      <c r="F861" s="321"/>
      <c r="G861" s="320"/>
      <c r="H861" s="323"/>
      <c r="I861" s="320"/>
      <c r="J861" s="320"/>
      <c r="K861" s="320"/>
      <c r="L861" s="320"/>
      <c r="M861" s="320"/>
      <c r="N861" s="320"/>
      <c r="O861" s="320"/>
      <c r="P861" s="320"/>
      <c r="Q861" s="320"/>
      <c r="R861" s="320"/>
    </row>
    <row r="862" spans="1:18" ht="15.75" customHeight="1" x14ac:dyDescent="0.25">
      <c r="A862" s="320"/>
      <c r="B862" s="320"/>
      <c r="C862" s="320"/>
      <c r="D862" s="320"/>
      <c r="E862" s="320"/>
      <c r="F862" s="321"/>
      <c r="G862" s="320"/>
      <c r="H862" s="323"/>
      <c r="I862" s="320"/>
      <c r="J862" s="320"/>
      <c r="K862" s="320"/>
      <c r="L862" s="320"/>
      <c r="M862" s="320"/>
      <c r="N862" s="320"/>
      <c r="O862" s="320"/>
      <c r="P862" s="320"/>
      <c r="Q862" s="320"/>
      <c r="R862" s="320"/>
    </row>
    <row r="863" spans="1:18" ht="15.75" customHeight="1" x14ac:dyDescent="0.25">
      <c r="A863" s="320"/>
      <c r="B863" s="320"/>
      <c r="C863" s="320"/>
      <c r="D863" s="320"/>
      <c r="E863" s="320"/>
      <c r="F863" s="321"/>
      <c r="G863" s="320"/>
      <c r="H863" s="323"/>
      <c r="I863" s="320"/>
      <c r="J863" s="320"/>
      <c r="K863" s="320"/>
      <c r="L863" s="320"/>
      <c r="M863" s="320"/>
      <c r="N863" s="320"/>
      <c r="O863" s="320"/>
      <c r="P863" s="320"/>
      <c r="Q863" s="320"/>
      <c r="R863" s="320"/>
    </row>
    <row r="864" spans="1:18" ht="15.75" customHeight="1" x14ac:dyDescent="0.25">
      <c r="A864" s="320"/>
      <c r="B864" s="320"/>
      <c r="C864" s="320"/>
      <c r="D864" s="320"/>
      <c r="E864" s="320"/>
      <c r="F864" s="321"/>
      <c r="G864" s="320"/>
      <c r="H864" s="323"/>
      <c r="I864" s="320"/>
      <c r="J864" s="320"/>
      <c r="K864" s="320"/>
      <c r="L864" s="320"/>
      <c r="M864" s="320"/>
      <c r="N864" s="320"/>
      <c r="O864" s="320"/>
      <c r="P864" s="320"/>
      <c r="Q864" s="320"/>
      <c r="R864" s="320"/>
    </row>
    <row r="865" spans="1:18" ht="15.75" customHeight="1" x14ac:dyDescent="0.25">
      <c r="A865" s="320"/>
      <c r="B865" s="320"/>
      <c r="C865" s="320"/>
      <c r="D865" s="320"/>
      <c r="E865" s="320"/>
      <c r="F865" s="321"/>
      <c r="G865" s="320"/>
      <c r="H865" s="323"/>
      <c r="I865" s="320"/>
      <c r="J865" s="320"/>
      <c r="K865" s="320"/>
      <c r="L865" s="320"/>
      <c r="M865" s="320"/>
      <c r="N865" s="320"/>
      <c r="O865" s="320"/>
      <c r="P865" s="320"/>
      <c r="Q865" s="320"/>
      <c r="R865" s="320"/>
    </row>
    <row r="866" spans="1:18" ht="15.75" customHeight="1" x14ac:dyDescent="0.25">
      <c r="A866" s="320"/>
      <c r="B866" s="320"/>
      <c r="C866" s="320"/>
      <c r="D866" s="320"/>
      <c r="E866" s="320"/>
      <c r="F866" s="321"/>
      <c r="G866" s="320"/>
      <c r="H866" s="323"/>
      <c r="I866" s="320"/>
      <c r="J866" s="320"/>
      <c r="K866" s="320"/>
      <c r="L866" s="320"/>
      <c r="M866" s="320"/>
      <c r="N866" s="320"/>
      <c r="O866" s="320"/>
      <c r="P866" s="320"/>
      <c r="Q866" s="320"/>
      <c r="R866" s="320"/>
    </row>
    <row r="867" spans="1:18" ht="15.75" customHeight="1" x14ac:dyDescent="0.25">
      <c r="A867" s="320"/>
      <c r="B867" s="320"/>
      <c r="C867" s="320"/>
      <c r="D867" s="320"/>
      <c r="E867" s="320"/>
      <c r="F867" s="321"/>
      <c r="G867" s="320"/>
      <c r="H867" s="323"/>
      <c r="I867" s="320"/>
      <c r="J867" s="320"/>
      <c r="K867" s="320"/>
      <c r="L867" s="320"/>
      <c r="M867" s="320"/>
      <c r="N867" s="320"/>
      <c r="O867" s="320"/>
      <c r="P867" s="320"/>
      <c r="Q867" s="320"/>
      <c r="R867" s="320"/>
    </row>
    <row r="868" spans="1:18" ht="15.75" customHeight="1" x14ac:dyDescent="0.25">
      <c r="A868" s="320"/>
      <c r="B868" s="320"/>
      <c r="C868" s="320"/>
      <c r="D868" s="320"/>
      <c r="E868" s="320"/>
      <c r="F868" s="321"/>
      <c r="G868" s="320"/>
      <c r="H868" s="323"/>
      <c r="I868" s="320"/>
      <c r="J868" s="320"/>
      <c r="K868" s="320"/>
      <c r="L868" s="320"/>
      <c r="M868" s="320"/>
      <c r="N868" s="320"/>
      <c r="O868" s="320"/>
      <c r="P868" s="320"/>
      <c r="Q868" s="320"/>
      <c r="R868" s="320"/>
    </row>
    <row r="869" spans="1:18" ht="15.75" customHeight="1" x14ac:dyDescent="0.25">
      <c r="A869" s="320"/>
      <c r="B869" s="320"/>
      <c r="C869" s="320"/>
      <c r="D869" s="320"/>
      <c r="E869" s="320"/>
      <c r="F869" s="321"/>
      <c r="G869" s="320"/>
      <c r="H869" s="323"/>
      <c r="I869" s="320"/>
      <c r="J869" s="320"/>
      <c r="K869" s="320"/>
      <c r="L869" s="320"/>
      <c r="M869" s="320"/>
      <c r="N869" s="320"/>
      <c r="O869" s="320"/>
      <c r="P869" s="320"/>
      <c r="Q869" s="320"/>
      <c r="R869" s="320"/>
    </row>
    <row r="870" spans="1:18" ht="15.75" customHeight="1" x14ac:dyDescent="0.25">
      <c r="A870" s="320"/>
      <c r="B870" s="320"/>
      <c r="C870" s="320"/>
      <c r="D870" s="320"/>
      <c r="E870" s="320"/>
      <c r="F870" s="321"/>
      <c r="G870" s="320"/>
      <c r="H870" s="323"/>
      <c r="I870" s="320"/>
      <c r="J870" s="320"/>
      <c r="K870" s="320"/>
      <c r="L870" s="320"/>
      <c r="M870" s="320"/>
      <c r="N870" s="320"/>
      <c r="O870" s="320"/>
      <c r="P870" s="320"/>
      <c r="Q870" s="320"/>
      <c r="R870" s="320"/>
    </row>
    <row r="871" spans="1:18" ht="15.75" customHeight="1" x14ac:dyDescent="0.25">
      <c r="A871" s="320"/>
      <c r="B871" s="320"/>
      <c r="C871" s="320"/>
      <c r="D871" s="320"/>
      <c r="E871" s="320"/>
      <c r="F871" s="321"/>
      <c r="G871" s="320"/>
      <c r="H871" s="323"/>
      <c r="I871" s="320"/>
      <c r="J871" s="320"/>
      <c r="K871" s="320"/>
      <c r="L871" s="320"/>
      <c r="M871" s="320"/>
      <c r="N871" s="320"/>
      <c r="O871" s="320"/>
      <c r="P871" s="320"/>
      <c r="Q871" s="320"/>
      <c r="R871" s="320"/>
    </row>
    <row r="872" spans="1:18" ht="15.75" customHeight="1" x14ac:dyDescent="0.25">
      <c r="A872" s="320"/>
      <c r="B872" s="320"/>
      <c r="C872" s="320"/>
      <c r="D872" s="320"/>
      <c r="E872" s="320"/>
      <c r="F872" s="321"/>
      <c r="G872" s="320"/>
      <c r="H872" s="323"/>
      <c r="I872" s="320"/>
      <c r="J872" s="320"/>
      <c r="K872" s="320"/>
      <c r="L872" s="320"/>
      <c r="M872" s="320"/>
      <c r="N872" s="320"/>
      <c r="O872" s="320"/>
      <c r="P872" s="320"/>
      <c r="Q872" s="320"/>
      <c r="R872" s="320"/>
    </row>
    <row r="873" spans="1:18" ht="15.75" customHeight="1" x14ac:dyDescent="0.25">
      <c r="A873" s="320"/>
      <c r="B873" s="320"/>
      <c r="C873" s="320"/>
      <c r="D873" s="320"/>
      <c r="E873" s="320"/>
      <c r="F873" s="321"/>
      <c r="G873" s="320"/>
      <c r="H873" s="323"/>
      <c r="I873" s="320"/>
      <c r="J873" s="320"/>
      <c r="K873" s="320"/>
      <c r="L873" s="320"/>
      <c r="M873" s="320"/>
      <c r="N873" s="320"/>
      <c r="O873" s="320"/>
      <c r="P873" s="320"/>
      <c r="Q873" s="320"/>
      <c r="R873" s="320"/>
    </row>
    <row r="874" spans="1:18" ht="15.75" customHeight="1" x14ac:dyDescent="0.25">
      <c r="A874" s="320"/>
      <c r="B874" s="320"/>
      <c r="C874" s="320"/>
      <c r="D874" s="320"/>
      <c r="E874" s="320"/>
      <c r="F874" s="321"/>
      <c r="G874" s="320"/>
      <c r="H874" s="323"/>
      <c r="I874" s="320"/>
      <c r="J874" s="320"/>
      <c r="K874" s="320"/>
      <c r="L874" s="320"/>
      <c r="M874" s="320"/>
      <c r="N874" s="320"/>
      <c r="O874" s="320"/>
      <c r="P874" s="320"/>
      <c r="Q874" s="320"/>
      <c r="R874" s="320"/>
    </row>
    <row r="875" spans="1:18" ht="15.75" customHeight="1" x14ac:dyDescent="0.25">
      <c r="A875" s="320"/>
      <c r="B875" s="320"/>
      <c r="C875" s="320"/>
      <c r="D875" s="320"/>
      <c r="E875" s="320"/>
      <c r="F875" s="321"/>
      <c r="G875" s="320"/>
      <c r="H875" s="323"/>
      <c r="I875" s="320"/>
      <c r="J875" s="320"/>
      <c r="K875" s="320"/>
      <c r="L875" s="320"/>
      <c r="M875" s="320"/>
      <c r="N875" s="320"/>
      <c r="O875" s="320"/>
      <c r="P875" s="320"/>
      <c r="Q875" s="320"/>
      <c r="R875" s="320"/>
    </row>
    <row r="876" spans="1:18" ht="15.75" customHeight="1" x14ac:dyDescent="0.25">
      <c r="A876" s="320"/>
      <c r="B876" s="320"/>
      <c r="C876" s="320"/>
      <c r="D876" s="320"/>
      <c r="E876" s="320"/>
      <c r="F876" s="321"/>
      <c r="G876" s="320"/>
      <c r="H876" s="323"/>
      <c r="I876" s="320"/>
      <c r="J876" s="320"/>
      <c r="K876" s="320"/>
      <c r="L876" s="320"/>
      <c r="M876" s="320"/>
      <c r="N876" s="320"/>
      <c r="O876" s="320"/>
      <c r="P876" s="320"/>
      <c r="Q876" s="320"/>
      <c r="R876" s="320"/>
    </row>
    <row r="877" spans="1:18" ht="15.75" customHeight="1" x14ac:dyDescent="0.25">
      <c r="A877" s="320"/>
      <c r="B877" s="320"/>
      <c r="C877" s="320"/>
      <c r="D877" s="320"/>
      <c r="E877" s="320"/>
      <c r="F877" s="321"/>
      <c r="G877" s="320"/>
      <c r="H877" s="323"/>
      <c r="I877" s="320"/>
      <c r="J877" s="320"/>
      <c r="K877" s="320"/>
      <c r="L877" s="320"/>
      <c r="M877" s="320"/>
      <c r="N877" s="320"/>
      <c r="O877" s="320"/>
      <c r="P877" s="320"/>
      <c r="Q877" s="320"/>
      <c r="R877" s="320"/>
    </row>
    <row r="878" spans="1:18" ht="15.75" customHeight="1" x14ac:dyDescent="0.25">
      <c r="A878" s="320"/>
      <c r="B878" s="320"/>
      <c r="C878" s="320"/>
      <c r="D878" s="320"/>
      <c r="E878" s="320"/>
      <c r="F878" s="321"/>
      <c r="G878" s="320"/>
      <c r="H878" s="323"/>
      <c r="I878" s="320"/>
      <c r="J878" s="320"/>
      <c r="K878" s="320"/>
      <c r="L878" s="320"/>
      <c r="M878" s="320"/>
      <c r="N878" s="320"/>
      <c r="O878" s="320"/>
      <c r="P878" s="320"/>
      <c r="Q878" s="320"/>
      <c r="R878" s="320"/>
    </row>
    <row r="879" spans="1:18" ht="15.75" customHeight="1" x14ac:dyDescent="0.25">
      <c r="A879" s="320"/>
      <c r="B879" s="320"/>
      <c r="C879" s="320"/>
      <c r="D879" s="320"/>
      <c r="E879" s="320"/>
      <c r="F879" s="321"/>
      <c r="G879" s="320"/>
      <c r="H879" s="323"/>
      <c r="I879" s="320"/>
      <c r="J879" s="320"/>
      <c r="K879" s="320"/>
      <c r="L879" s="320"/>
      <c r="M879" s="320"/>
      <c r="N879" s="320"/>
      <c r="O879" s="320"/>
      <c r="P879" s="320"/>
      <c r="Q879" s="320"/>
      <c r="R879" s="320"/>
    </row>
    <row r="880" spans="1:18" ht="15.75" customHeight="1" x14ac:dyDescent="0.25">
      <c r="A880" s="320"/>
      <c r="B880" s="320"/>
      <c r="C880" s="320"/>
      <c r="D880" s="320"/>
      <c r="E880" s="320"/>
      <c r="F880" s="321"/>
      <c r="G880" s="320"/>
      <c r="H880" s="323"/>
      <c r="I880" s="320"/>
      <c r="J880" s="320"/>
      <c r="K880" s="320"/>
      <c r="L880" s="320"/>
      <c r="M880" s="320"/>
      <c r="N880" s="320"/>
      <c r="O880" s="320"/>
      <c r="P880" s="320"/>
      <c r="Q880" s="320"/>
      <c r="R880" s="320"/>
    </row>
    <row r="881" spans="1:18" ht="15.75" customHeight="1" x14ac:dyDescent="0.25">
      <c r="A881" s="320"/>
      <c r="B881" s="320"/>
      <c r="C881" s="320"/>
      <c r="D881" s="320"/>
      <c r="E881" s="320"/>
      <c r="F881" s="321"/>
      <c r="G881" s="320"/>
      <c r="H881" s="323"/>
      <c r="I881" s="320"/>
      <c r="J881" s="320"/>
      <c r="K881" s="320"/>
      <c r="L881" s="320"/>
      <c r="M881" s="320"/>
      <c r="N881" s="320"/>
      <c r="O881" s="320"/>
      <c r="P881" s="320"/>
      <c r="Q881" s="320"/>
      <c r="R881" s="320"/>
    </row>
    <row r="882" spans="1:18" ht="15.75" customHeight="1" x14ac:dyDescent="0.25">
      <c r="A882" s="320"/>
      <c r="B882" s="320"/>
      <c r="C882" s="320"/>
      <c r="D882" s="320"/>
      <c r="E882" s="320"/>
      <c r="F882" s="321"/>
      <c r="G882" s="320"/>
      <c r="H882" s="323"/>
      <c r="I882" s="320"/>
      <c r="J882" s="320"/>
      <c r="K882" s="320"/>
      <c r="L882" s="320"/>
      <c r="M882" s="320"/>
      <c r="N882" s="320"/>
      <c r="O882" s="320"/>
      <c r="P882" s="320"/>
      <c r="Q882" s="320"/>
      <c r="R882" s="320"/>
    </row>
    <row r="883" spans="1:18" ht="15.75" customHeight="1" x14ac:dyDescent="0.25">
      <c r="A883" s="320"/>
      <c r="B883" s="320"/>
      <c r="C883" s="320"/>
      <c r="D883" s="320"/>
      <c r="E883" s="320"/>
      <c r="F883" s="321"/>
      <c r="G883" s="320"/>
      <c r="H883" s="323"/>
      <c r="I883" s="320"/>
      <c r="J883" s="320"/>
      <c r="K883" s="320"/>
      <c r="L883" s="320"/>
      <c r="M883" s="320"/>
      <c r="N883" s="320"/>
      <c r="O883" s="320"/>
      <c r="P883" s="320"/>
      <c r="Q883" s="320"/>
      <c r="R883" s="320"/>
    </row>
    <row r="884" spans="1:18" ht="15.75" customHeight="1" x14ac:dyDescent="0.25">
      <c r="A884" s="320"/>
      <c r="B884" s="320"/>
      <c r="C884" s="320"/>
      <c r="D884" s="320"/>
      <c r="E884" s="320"/>
      <c r="F884" s="321"/>
      <c r="G884" s="320"/>
      <c r="H884" s="323"/>
      <c r="I884" s="320"/>
      <c r="J884" s="320"/>
      <c r="K884" s="320"/>
      <c r="L884" s="320"/>
      <c r="M884" s="320"/>
      <c r="N884" s="320"/>
      <c r="O884" s="320"/>
      <c r="P884" s="320"/>
      <c r="Q884" s="320"/>
      <c r="R884" s="320"/>
    </row>
    <row r="885" spans="1:18" ht="15.75" customHeight="1" x14ac:dyDescent="0.25">
      <c r="A885" s="320"/>
      <c r="B885" s="320"/>
      <c r="C885" s="320"/>
      <c r="D885" s="320"/>
      <c r="E885" s="320"/>
      <c r="F885" s="321"/>
      <c r="G885" s="320"/>
      <c r="H885" s="323"/>
      <c r="I885" s="320"/>
      <c r="J885" s="320"/>
      <c r="K885" s="320"/>
      <c r="L885" s="320"/>
      <c r="M885" s="320"/>
      <c r="N885" s="320"/>
      <c r="O885" s="320"/>
      <c r="P885" s="320"/>
      <c r="Q885" s="320"/>
      <c r="R885" s="320"/>
    </row>
    <row r="886" spans="1:18" ht="15.75" customHeight="1" x14ac:dyDescent="0.25">
      <c r="A886" s="320"/>
      <c r="B886" s="320"/>
      <c r="C886" s="320"/>
      <c r="D886" s="320"/>
      <c r="E886" s="320"/>
      <c r="F886" s="321"/>
      <c r="G886" s="320"/>
      <c r="H886" s="323"/>
      <c r="I886" s="320"/>
      <c r="J886" s="320"/>
      <c r="K886" s="320"/>
      <c r="L886" s="320"/>
      <c r="M886" s="320"/>
      <c r="N886" s="320"/>
      <c r="O886" s="320"/>
      <c r="P886" s="320"/>
      <c r="Q886" s="320"/>
      <c r="R886" s="320"/>
    </row>
    <row r="887" spans="1:18" ht="15.75" customHeight="1" x14ac:dyDescent="0.25">
      <c r="A887" s="320"/>
      <c r="B887" s="320"/>
      <c r="C887" s="320"/>
      <c r="D887" s="320"/>
      <c r="E887" s="320"/>
      <c r="F887" s="321"/>
      <c r="G887" s="320"/>
      <c r="H887" s="323"/>
      <c r="I887" s="320"/>
      <c r="J887" s="320"/>
      <c r="K887" s="320"/>
      <c r="L887" s="320"/>
      <c r="M887" s="320"/>
      <c r="N887" s="320"/>
      <c r="O887" s="320"/>
      <c r="P887" s="320"/>
      <c r="Q887" s="320"/>
      <c r="R887" s="320"/>
    </row>
    <row r="888" spans="1:18" ht="15.75" customHeight="1" x14ac:dyDescent="0.25">
      <c r="A888" s="320"/>
      <c r="B888" s="320"/>
      <c r="C888" s="320"/>
      <c r="D888" s="320"/>
      <c r="E888" s="320"/>
      <c r="F888" s="321"/>
      <c r="G888" s="320"/>
      <c r="H888" s="323"/>
      <c r="I888" s="320"/>
      <c r="J888" s="320"/>
      <c r="K888" s="320"/>
      <c r="L888" s="320"/>
      <c r="M888" s="320"/>
      <c r="N888" s="320"/>
      <c r="O888" s="320"/>
      <c r="P888" s="320"/>
      <c r="Q888" s="320"/>
      <c r="R888" s="320"/>
    </row>
    <row r="889" spans="1:18" ht="15.75" customHeight="1" x14ac:dyDescent="0.25">
      <c r="A889" s="320"/>
      <c r="B889" s="320"/>
      <c r="C889" s="320"/>
      <c r="D889" s="320"/>
      <c r="E889" s="320"/>
      <c r="F889" s="321"/>
      <c r="G889" s="320"/>
      <c r="H889" s="323"/>
      <c r="I889" s="320"/>
      <c r="J889" s="320"/>
      <c r="K889" s="320"/>
      <c r="L889" s="320"/>
      <c r="M889" s="320"/>
      <c r="N889" s="320"/>
      <c r="O889" s="320"/>
      <c r="P889" s="320"/>
      <c r="Q889" s="320"/>
      <c r="R889" s="320"/>
    </row>
    <row r="890" spans="1:18" ht="15.75" customHeight="1" x14ac:dyDescent="0.25">
      <c r="A890" s="320"/>
      <c r="B890" s="320"/>
      <c r="C890" s="320"/>
      <c r="D890" s="320"/>
      <c r="E890" s="320"/>
      <c r="F890" s="321"/>
      <c r="G890" s="320"/>
      <c r="H890" s="323"/>
      <c r="I890" s="320"/>
      <c r="J890" s="320"/>
      <c r="K890" s="320"/>
      <c r="L890" s="320"/>
      <c r="M890" s="320"/>
      <c r="N890" s="320"/>
      <c r="O890" s="320"/>
      <c r="P890" s="320"/>
      <c r="Q890" s="320"/>
      <c r="R890" s="320"/>
    </row>
    <row r="891" spans="1:18" ht="15.75" customHeight="1" x14ac:dyDescent="0.25">
      <c r="A891" s="320"/>
      <c r="B891" s="320"/>
      <c r="C891" s="320"/>
      <c r="D891" s="320"/>
      <c r="E891" s="320"/>
      <c r="F891" s="321"/>
      <c r="G891" s="320"/>
      <c r="H891" s="323"/>
      <c r="I891" s="320"/>
      <c r="J891" s="320"/>
      <c r="K891" s="320"/>
      <c r="L891" s="320"/>
      <c r="M891" s="320"/>
      <c r="N891" s="320"/>
      <c r="O891" s="320"/>
      <c r="P891" s="320"/>
      <c r="Q891" s="320"/>
      <c r="R891" s="320"/>
    </row>
    <row r="892" spans="1:18" ht="15.75" customHeight="1" x14ac:dyDescent="0.25">
      <c r="A892" s="320"/>
      <c r="B892" s="320"/>
      <c r="C892" s="320"/>
      <c r="D892" s="320"/>
      <c r="E892" s="320"/>
      <c r="F892" s="321"/>
      <c r="G892" s="320"/>
      <c r="H892" s="323"/>
      <c r="I892" s="320"/>
      <c r="J892" s="320"/>
      <c r="K892" s="320"/>
      <c r="L892" s="320"/>
      <c r="M892" s="320"/>
      <c r="N892" s="320"/>
      <c r="O892" s="320"/>
      <c r="P892" s="320"/>
      <c r="Q892" s="320"/>
      <c r="R892" s="320"/>
    </row>
    <row r="893" spans="1:18" ht="15.75" customHeight="1" x14ac:dyDescent="0.25">
      <c r="A893" s="320"/>
      <c r="B893" s="320"/>
      <c r="C893" s="320"/>
      <c r="D893" s="320"/>
      <c r="E893" s="320"/>
      <c r="F893" s="321"/>
      <c r="G893" s="320"/>
      <c r="H893" s="323"/>
      <c r="I893" s="320"/>
      <c r="J893" s="320"/>
      <c r="K893" s="320"/>
      <c r="L893" s="320"/>
      <c r="M893" s="320"/>
      <c r="N893" s="320"/>
      <c r="O893" s="320"/>
      <c r="P893" s="320"/>
      <c r="Q893" s="320"/>
      <c r="R893" s="320"/>
    </row>
    <row r="894" spans="1:18" ht="15.75" customHeight="1" x14ac:dyDescent="0.25">
      <c r="A894" s="320"/>
      <c r="B894" s="320"/>
      <c r="C894" s="320"/>
      <c r="D894" s="320"/>
      <c r="E894" s="320"/>
      <c r="F894" s="321"/>
      <c r="G894" s="320"/>
      <c r="H894" s="323"/>
      <c r="I894" s="320"/>
      <c r="J894" s="320"/>
      <c r="K894" s="320"/>
      <c r="L894" s="320"/>
      <c r="M894" s="320"/>
      <c r="N894" s="320"/>
      <c r="O894" s="320"/>
      <c r="P894" s="320"/>
      <c r="Q894" s="320"/>
      <c r="R894" s="320"/>
    </row>
    <row r="895" spans="1:18" ht="15.75" customHeight="1" x14ac:dyDescent="0.25">
      <c r="A895" s="320"/>
      <c r="B895" s="320"/>
      <c r="C895" s="320"/>
      <c r="D895" s="320"/>
      <c r="E895" s="320"/>
      <c r="F895" s="321"/>
      <c r="G895" s="320"/>
      <c r="H895" s="323"/>
      <c r="I895" s="320"/>
      <c r="J895" s="320"/>
      <c r="K895" s="320"/>
      <c r="L895" s="320"/>
      <c r="M895" s="320"/>
      <c r="N895" s="320"/>
      <c r="O895" s="320"/>
      <c r="P895" s="320"/>
      <c r="Q895" s="320"/>
      <c r="R895" s="320"/>
    </row>
    <row r="896" spans="1:18" ht="15.75" customHeight="1" x14ac:dyDescent="0.25">
      <c r="A896" s="320"/>
      <c r="B896" s="320"/>
      <c r="C896" s="320"/>
      <c r="D896" s="320"/>
      <c r="E896" s="320"/>
      <c r="F896" s="321"/>
      <c r="G896" s="320"/>
      <c r="H896" s="323"/>
      <c r="I896" s="320"/>
      <c r="J896" s="320"/>
      <c r="K896" s="320"/>
      <c r="L896" s="320"/>
      <c r="M896" s="320"/>
      <c r="N896" s="320"/>
      <c r="O896" s="320"/>
      <c r="P896" s="320"/>
      <c r="Q896" s="320"/>
      <c r="R896" s="320"/>
    </row>
    <row r="897" spans="1:18" ht="15.75" customHeight="1" x14ac:dyDescent="0.25">
      <c r="A897" s="320"/>
      <c r="B897" s="320"/>
      <c r="C897" s="320"/>
      <c r="D897" s="320"/>
      <c r="E897" s="320"/>
      <c r="F897" s="321"/>
      <c r="G897" s="320"/>
      <c r="H897" s="323"/>
      <c r="I897" s="320"/>
      <c r="J897" s="320"/>
      <c r="K897" s="320"/>
      <c r="L897" s="320"/>
      <c r="M897" s="320"/>
      <c r="N897" s="320"/>
      <c r="O897" s="320"/>
      <c r="P897" s="320"/>
      <c r="Q897" s="320"/>
      <c r="R897" s="320"/>
    </row>
    <row r="898" spans="1:18" ht="15.75" customHeight="1" x14ac:dyDescent="0.25">
      <c r="A898" s="320"/>
      <c r="B898" s="320"/>
      <c r="C898" s="320"/>
      <c r="D898" s="320"/>
      <c r="E898" s="320"/>
      <c r="F898" s="321"/>
      <c r="G898" s="320"/>
      <c r="H898" s="323"/>
      <c r="I898" s="320"/>
      <c r="J898" s="320"/>
      <c r="K898" s="320"/>
      <c r="L898" s="320"/>
      <c r="M898" s="320"/>
      <c r="N898" s="320"/>
      <c r="O898" s="320"/>
      <c r="P898" s="320"/>
      <c r="Q898" s="320"/>
      <c r="R898" s="320"/>
    </row>
    <row r="899" spans="1:18" ht="15.75" customHeight="1" x14ac:dyDescent="0.25">
      <c r="A899" s="320"/>
      <c r="B899" s="320"/>
      <c r="C899" s="320"/>
      <c r="D899" s="320"/>
      <c r="E899" s="320"/>
      <c r="F899" s="321"/>
      <c r="G899" s="320"/>
      <c r="H899" s="323"/>
      <c r="I899" s="320"/>
      <c r="J899" s="320"/>
      <c r="K899" s="320"/>
      <c r="L899" s="320"/>
      <c r="M899" s="320"/>
      <c r="N899" s="320"/>
      <c r="O899" s="320"/>
      <c r="P899" s="320"/>
      <c r="Q899" s="320"/>
      <c r="R899" s="320"/>
    </row>
    <row r="900" spans="1:18" ht="15.75" customHeight="1" x14ac:dyDescent="0.25">
      <c r="A900" s="320"/>
      <c r="B900" s="320"/>
      <c r="C900" s="320"/>
      <c r="D900" s="320"/>
      <c r="E900" s="320"/>
      <c r="F900" s="321"/>
      <c r="G900" s="320"/>
      <c r="H900" s="323"/>
      <c r="I900" s="320"/>
      <c r="J900" s="320"/>
      <c r="K900" s="320"/>
      <c r="L900" s="320"/>
      <c r="M900" s="320"/>
      <c r="N900" s="320"/>
      <c r="O900" s="320"/>
      <c r="P900" s="320"/>
      <c r="Q900" s="320"/>
      <c r="R900" s="320"/>
    </row>
    <row r="901" spans="1:18" ht="15.75" customHeight="1" x14ac:dyDescent="0.25">
      <c r="A901" s="320"/>
      <c r="B901" s="320"/>
      <c r="C901" s="320"/>
      <c r="D901" s="320"/>
      <c r="E901" s="320"/>
      <c r="F901" s="321"/>
      <c r="G901" s="320"/>
      <c r="H901" s="323"/>
      <c r="I901" s="320"/>
      <c r="J901" s="320"/>
      <c r="K901" s="320"/>
      <c r="L901" s="320"/>
      <c r="M901" s="320"/>
      <c r="N901" s="320"/>
      <c r="O901" s="320"/>
      <c r="P901" s="320"/>
      <c r="Q901" s="320"/>
      <c r="R901" s="320"/>
    </row>
    <row r="902" spans="1:18" ht="15.75" customHeight="1" x14ac:dyDescent="0.25">
      <c r="A902" s="320"/>
      <c r="B902" s="320"/>
      <c r="C902" s="320"/>
      <c r="D902" s="320"/>
      <c r="E902" s="320"/>
      <c r="F902" s="321"/>
      <c r="G902" s="320"/>
      <c r="H902" s="323"/>
      <c r="I902" s="320"/>
      <c r="J902" s="320"/>
      <c r="K902" s="320"/>
      <c r="L902" s="320"/>
      <c r="M902" s="320"/>
      <c r="N902" s="320"/>
      <c r="O902" s="320"/>
      <c r="P902" s="320"/>
      <c r="Q902" s="320"/>
      <c r="R902" s="320"/>
    </row>
    <row r="903" spans="1:18" ht="15.75" customHeight="1" x14ac:dyDescent="0.25">
      <c r="A903" s="320"/>
      <c r="B903" s="320"/>
      <c r="C903" s="320"/>
      <c r="D903" s="320"/>
      <c r="E903" s="320"/>
      <c r="F903" s="321"/>
      <c r="G903" s="320"/>
      <c r="H903" s="323"/>
      <c r="I903" s="320"/>
      <c r="J903" s="320"/>
      <c r="K903" s="320"/>
      <c r="L903" s="320"/>
      <c r="M903" s="320"/>
      <c r="N903" s="320"/>
      <c r="O903" s="320"/>
      <c r="P903" s="320"/>
      <c r="Q903" s="320"/>
      <c r="R903" s="320"/>
    </row>
    <row r="904" spans="1:18" ht="15.75" customHeight="1" x14ac:dyDescent="0.25">
      <c r="A904" s="320"/>
      <c r="B904" s="320"/>
      <c r="C904" s="320"/>
      <c r="D904" s="320"/>
      <c r="E904" s="320"/>
      <c r="F904" s="321"/>
      <c r="G904" s="320"/>
      <c r="H904" s="323"/>
      <c r="I904" s="320"/>
      <c r="J904" s="320"/>
      <c r="K904" s="320"/>
      <c r="L904" s="320"/>
      <c r="M904" s="320"/>
      <c r="N904" s="320"/>
      <c r="O904" s="320"/>
      <c r="P904" s="320"/>
      <c r="Q904" s="320"/>
      <c r="R904" s="320"/>
    </row>
    <row r="905" spans="1:18" ht="15.75" customHeight="1" x14ac:dyDescent="0.25">
      <c r="A905" s="320"/>
      <c r="B905" s="320"/>
      <c r="C905" s="320"/>
      <c r="D905" s="320"/>
      <c r="E905" s="320"/>
      <c r="F905" s="321"/>
      <c r="G905" s="320"/>
      <c r="H905" s="323"/>
      <c r="I905" s="320"/>
      <c r="J905" s="320"/>
      <c r="K905" s="320"/>
      <c r="L905" s="320"/>
      <c r="M905" s="320"/>
      <c r="N905" s="320"/>
      <c r="O905" s="320"/>
      <c r="P905" s="320"/>
      <c r="Q905" s="320"/>
      <c r="R905" s="320"/>
    </row>
    <row r="906" spans="1:18" ht="15.75" customHeight="1" x14ac:dyDescent="0.25">
      <c r="A906" s="320"/>
      <c r="B906" s="320"/>
      <c r="C906" s="320"/>
      <c r="D906" s="320"/>
      <c r="E906" s="320"/>
      <c r="F906" s="321"/>
      <c r="G906" s="320"/>
      <c r="H906" s="323"/>
      <c r="I906" s="320"/>
      <c r="J906" s="320"/>
      <c r="K906" s="320"/>
      <c r="L906" s="320"/>
      <c r="M906" s="320"/>
      <c r="N906" s="320"/>
      <c r="O906" s="320"/>
      <c r="P906" s="320"/>
      <c r="Q906" s="320"/>
      <c r="R906" s="320"/>
    </row>
    <row r="907" spans="1:18" ht="15.75" customHeight="1" x14ac:dyDescent="0.25">
      <c r="A907" s="320"/>
      <c r="B907" s="320"/>
      <c r="C907" s="320"/>
      <c r="D907" s="320"/>
      <c r="E907" s="320"/>
      <c r="F907" s="321"/>
      <c r="G907" s="320"/>
      <c r="H907" s="323"/>
      <c r="I907" s="320"/>
      <c r="J907" s="320"/>
      <c r="K907" s="320"/>
      <c r="L907" s="320"/>
      <c r="M907" s="320"/>
      <c r="N907" s="320"/>
      <c r="O907" s="320"/>
      <c r="P907" s="320"/>
      <c r="Q907" s="320"/>
      <c r="R907" s="320"/>
    </row>
    <row r="908" spans="1:18" ht="15.75" customHeight="1" x14ac:dyDescent="0.25">
      <c r="A908" s="320"/>
      <c r="B908" s="320"/>
      <c r="C908" s="320"/>
      <c r="D908" s="320"/>
      <c r="E908" s="320"/>
      <c r="F908" s="321"/>
      <c r="G908" s="320"/>
      <c r="H908" s="323"/>
      <c r="I908" s="320"/>
      <c r="J908" s="320"/>
      <c r="K908" s="320"/>
      <c r="L908" s="320"/>
      <c r="M908" s="320"/>
      <c r="N908" s="320"/>
      <c r="O908" s="320"/>
      <c r="P908" s="320"/>
      <c r="Q908" s="320"/>
      <c r="R908" s="320"/>
    </row>
    <row r="909" spans="1:18" ht="15.75" customHeight="1" x14ac:dyDescent="0.25">
      <c r="A909" s="320"/>
      <c r="B909" s="320"/>
      <c r="C909" s="320"/>
      <c r="D909" s="320"/>
      <c r="E909" s="320"/>
      <c r="F909" s="321"/>
      <c r="G909" s="320"/>
      <c r="H909" s="323"/>
      <c r="I909" s="320"/>
      <c r="J909" s="320"/>
      <c r="K909" s="320"/>
      <c r="L909" s="320"/>
      <c r="M909" s="320"/>
      <c r="N909" s="320"/>
      <c r="O909" s="320"/>
      <c r="P909" s="320"/>
      <c r="Q909" s="320"/>
      <c r="R909" s="320"/>
    </row>
    <row r="910" spans="1:18" ht="15.75" customHeight="1" x14ac:dyDescent="0.25">
      <c r="A910" s="320"/>
      <c r="B910" s="320"/>
      <c r="C910" s="320"/>
      <c r="D910" s="320"/>
      <c r="E910" s="320"/>
      <c r="F910" s="321"/>
      <c r="G910" s="320"/>
      <c r="H910" s="323"/>
      <c r="I910" s="320"/>
      <c r="J910" s="320"/>
      <c r="K910" s="320"/>
      <c r="L910" s="320"/>
      <c r="M910" s="320"/>
      <c r="N910" s="320"/>
      <c r="O910" s="320"/>
      <c r="P910" s="320"/>
      <c r="Q910" s="320"/>
      <c r="R910" s="320"/>
    </row>
    <row r="911" spans="1:18" ht="15.75" customHeight="1" x14ac:dyDescent="0.25">
      <c r="A911" s="320"/>
      <c r="B911" s="320"/>
      <c r="C911" s="320"/>
      <c r="D911" s="320"/>
      <c r="E911" s="320"/>
      <c r="F911" s="321"/>
      <c r="G911" s="320"/>
      <c r="H911" s="323"/>
      <c r="I911" s="320"/>
      <c r="J911" s="320"/>
      <c r="K911" s="320"/>
      <c r="L911" s="320"/>
      <c r="M911" s="320"/>
      <c r="N911" s="320"/>
      <c r="O911" s="320"/>
      <c r="P911" s="320"/>
      <c r="Q911" s="320"/>
      <c r="R911" s="320"/>
    </row>
    <row r="912" spans="1:18" ht="15.75" customHeight="1" x14ac:dyDescent="0.25">
      <c r="A912" s="320"/>
      <c r="B912" s="320"/>
      <c r="C912" s="320"/>
      <c r="D912" s="320"/>
      <c r="E912" s="320"/>
      <c r="F912" s="321"/>
      <c r="G912" s="320"/>
      <c r="H912" s="323"/>
      <c r="I912" s="320"/>
      <c r="J912" s="320"/>
      <c r="K912" s="320"/>
      <c r="L912" s="320"/>
      <c r="M912" s="320"/>
      <c r="N912" s="320"/>
      <c r="O912" s="320"/>
      <c r="P912" s="320"/>
      <c r="Q912" s="320"/>
      <c r="R912" s="320"/>
    </row>
    <row r="913" spans="1:18" ht="15.75" customHeight="1" x14ac:dyDescent="0.25">
      <c r="A913" s="320"/>
      <c r="B913" s="320"/>
      <c r="C913" s="320"/>
      <c r="D913" s="320"/>
      <c r="E913" s="320"/>
      <c r="F913" s="321"/>
      <c r="G913" s="320"/>
      <c r="H913" s="323"/>
      <c r="I913" s="320"/>
      <c r="J913" s="320"/>
      <c r="K913" s="320"/>
      <c r="L913" s="320"/>
      <c r="M913" s="320"/>
      <c r="N913" s="320"/>
      <c r="O913" s="320"/>
      <c r="P913" s="320"/>
      <c r="Q913" s="320"/>
      <c r="R913" s="320"/>
    </row>
    <row r="914" spans="1:18" ht="15.75" customHeight="1" x14ac:dyDescent="0.25">
      <c r="A914" s="320"/>
      <c r="B914" s="320"/>
      <c r="C914" s="320"/>
      <c r="D914" s="320"/>
      <c r="E914" s="320"/>
      <c r="F914" s="321"/>
      <c r="G914" s="320"/>
      <c r="H914" s="323"/>
      <c r="I914" s="320"/>
      <c r="J914" s="320"/>
      <c r="K914" s="320"/>
      <c r="L914" s="320"/>
      <c r="M914" s="320"/>
      <c r="N914" s="320"/>
      <c r="O914" s="320"/>
      <c r="P914" s="320"/>
      <c r="Q914" s="320"/>
      <c r="R914" s="320"/>
    </row>
    <row r="915" spans="1:18" ht="15.75" customHeight="1" x14ac:dyDescent="0.25">
      <c r="A915" s="320"/>
      <c r="B915" s="320"/>
      <c r="C915" s="320"/>
      <c r="D915" s="320"/>
      <c r="E915" s="320"/>
      <c r="F915" s="321"/>
      <c r="G915" s="320"/>
      <c r="H915" s="323"/>
      <c r="I915" s="320"/>
      <c r="J915" s="320"/>
      <c r="K915" s="320"/>
      <c r="L915" s="320"/>
      <c r="M915" s="320"/>
      <c r="N915" s="320"/>
      <c r="O915" s="320"/>
      <c r="P915" s="320"/>
      <c r="Q915" s="320"/>
      <c r="R915" s="320"/>
    </row>
    <row r="916" spans="1:18" ht="15.75" customHeight="1" x14ac:dyDescent="0.25">
      <c r="A916" s="320"/>
      <c r="B916" s="320"/>
      <c r="C916" s="320"/>
      <c r="D916" s="320"/>
      <c r="E916" s="320"/>
      <c r="F916" s="321"/>
      <c r="G916" s="320"/>
      <c r="H916" s="323"/>
      <c r="I916" s="320"/>
      <c r="J916" s="320"/>
      <c r="K916" s="320"/>
      <c r="L916" s="320"/>
      <c r="M916" s="320"/>
      <c r="N916" s="320"/>
      <c r="O916" s="320"/>
      <c r="P916" s="320"/>
      <c r="Q916" s="320"/>
      <c r="R916" s="320"/>
    </row>
    <row r="917" spans="1:18" ht="15.75" customHeight="1" x14ac:dyDescent="0.25">
      <c r="A917" s="320"/>
      <c r="B917" s="320"/>
      <c r="C917" s="320"/>
      <c r="D917" s="320"/>
      <c r="E917" s="320"/>
      <c r="F917" s="321"/>
      <c r="G917" s="320"/>
      <c r="H917" s="323"/>
      <c r="I917" s="320"/>
      <c r="J917" s="320"/>
      <c r="K917" s="320"/>
      <c r="L917" s="320"/>
      <c r="M917" s="320"/>
      <c r="N917" s="320"/>
      <c r="O917" s="320"/>
      <c r="P917" s="320"/>
      <c r="Q917" s="320"/>
      <c r="R917" s="320"/>
    </row>
    <row r="918" spans="1:18" ht="15.75" customHeight="1" x14ac:dyDescent="0.25">
      <c r="A918" s="320"/>
      <c r="B918" s="320"/>
      <c r="C918" s="320"/>
      <c r="D918" s="320"/>
      <c r="E918" s="320"/>
      <c r="F918" s="321"/>
      <c r="G918" s="320"/>
      <c r="H918" s="323"/>
      <c r="I918" s="320"/>
      <c r="J918" s="320"/>
      <c r="K918" s="320"/>
      <c r="L918" s="320"/>
      <c r="M918" s="320"/>
      <c r="N918" s="320"/>
      <c r="O918" s="320"/>
      <c r="P918" s="320"/>
      <c r="Q918" s="320"/>
      <c r="R918" s="320"/>
    </row>
    <row r="919" spans="1:18" ht="15.75" customHeight="1" x14ac:dyDescent="0.25">
      <c r="A919" s="320"/>
      <c r="B919" s="320"/>
      <c r="C919" s="320"/>
      <c r="D919" s="320"/>
      <c r="E919" s="320"/>
      <c r="F919" s="321"/>
      <c r="G919" s="320"/>
      <c r="H919" s="323"/>
      <c r="I919" s="320"/>
      <c r="J919" s="320"/>
      <c r="K919" s="320"/>
      <c r="L919" s="320"/>
      <c r="M919" s="320"/>
      <c r="N919" s="320"/>
      <c r="O919" s="320"/>
      <c r="P919" s="320"/>
      <c r="Q919" s="320"/>
      <c r="R919" s="320"/>
    </row>
    <row r="920" spans="1:18" ht="15.75" customHeight="1" x14ac:dyDescent="0.25">
      <c r="A920" s="320"/>
      <c r="B920" s="320"/>
      <c r="C920" s="320"/>
      <c r="D920" s="320"/>
      <c r="E920" s="320"/>
      <c r="F920" s="321"/>
      <c r="G920" s="320"/>
      <c r="H920" s="323"/>
      <c r="I920" s="320"/>
      <c r="J920" s="320"/>
      <c r="K920" s="320"/>
      <c r="L920" s="320"/>
      <c r="M920" s="320"/>
      <c r="N920" s="320"/>
      <c r="O920" s="320"/>
      <c r="P920" s="320"/>
      <c r="Q920" s="320"/>
      <c r="R920" s="320"/>
    </row>
    <row r="921" spans="1:18" ht="15.75" customHeight="1" x14ac:dyDescent="0.25">
      <c r="A921" s="320"/>
      <c r="B921" s="320"/>
      <c r="C921" s="320"/>
      <c r="D921" s="320"/>
      <c r="E921" s="320"/>
      <c r="F921" s="321"/>
      <c r="G921" s="320"/>
      <c r="H921" s="323"/>
      <c r="I921" s="320"/>
      <c r="J921" s="320"/>
      <c r="K921" s="320"/>
      <c r="L921" s="320"/>
      <c r="M921" s="320"/>
      <c r="N921" s="320"/>
      <c r="O921" s="320"/>
      <c r="P921" s="320"/>
      <c r="Q921" s="320"/>
      <c r="R921" s="320"/>
    </row>
    <row r="922" spans="1:18" ht="15.75" customHeight="1" x14ac:dyDescent="0.25">
      <c r="A922" s="320"/>
      <c r="B922" s="320"/>
      <c r="C922" s="320"/>
      <c r="D922" s="320"/>
      <c r="E922" s="320"/>
      <c r="F922" s="321"/>
      <c r="G922" s="320"/>
      <c r="H922" s="323"/>
      <c r="I922" s="320"/>
      <c r="J922" s="320"/>
      <c r="K922" s="320"/>
      <c r="L922" s="320"/>
      <c r="M922" s="320"/>
      <c r="N922" s="320"/>
      <c r="O922" s="320"/>
      <c r="P922" s="320"/>
      <c r="Q922" s="320"/>
      <c r="R922" s="320"/>
    </row>
    <row r="923" spans="1:18" ht="15.75" customHeight="1" x14ac:dyDescent="0.25">
      <c r="A923" s="320"/>
      <c r="B923" s="320"/>
      <c r="C923" s="320"/>
      <c r="D923" s="320"/>
      <c r="E923" s="320"/>
      <c r="F923" s="321"/>
      <c r="G923" s="320"/>
      <c r="H923" s="323"/>
      <c r="I923" s="320"/>
      <c r="J923" s="320"/>
      <c r="K923" s="320"/>
      <c r="L923" s="320"/>
      <c r="M923" s="320"/>
      <c r="N923" s="320"/>
      <c r="O923" s="320"/>
      <c r="P923" s="320"/>
      <c r="Q923" s="320"/>
      <c r="R923" s="320"/>
    </row>
    <row r="924" spans="1:18" ht="15.75" customHeight="1" x14ac:dyDescent="0.25">
      <c r="A924" s="320"/>
      <c r="B924" s="320"/>
      <c r="C924" s="320"/>
      <c r="D924" s="320"/>
      <c r="E924" s="320"/>
      <c r="F924" s="321"/>
      <c r="G924" s="320"/>
      <c r="H924" s="323"/>
      <c r="I924" s="320"/>
      <c r="J924" s="320"/>
      <c r="K924" s="320"/>
      <c r="L924" s="320"/>
      <c r="M924" s="320"/>
      <c r="N924" s="320"/>
      <c r="O924" s="320"/>
      <c r="P924" s="320"/>
      <c r="Q924" s="320"/>
      <c r="R924" s="320"/>
    </row>
    <row r="925" spans="1:18" ht="15.75" customHeight="1" x14ac:dyDescent="0.25">
      <c r="A925" s="320"/>
      <c r="B925" s="320"/>
      <c r="C925" s="320"/>
      <c r="D925" s="320"/>
      <c r="E925" s="320"/>
      <c r="F925" s="321"/>
      <c r="G925" s="320"/>
      <c r="H925" s="323"/>
      <c r="I925" s="320"/>
      <c r="J925" s="320"/>
      <c r="K925" s="320"/>
      <c r="L925" s="320"/>
      <c r="M925" s="320"/>
      <c r="N925" s="320"/>
      <c r="O925" s="320"/>
      <c r="P925" s="320"/>
      <c r="Q925" s="320"/>
      <c r="R925" s="320"/>
    </row>
    <row r="926" spans="1:18" ht="15.75" customHeight="1" x14ac:dyDescent="0.25">
      <c r="A926" s="320"/>
      <c r="B926" s="320"/>
      <c r="C926" s="320"/>
      <c r="D926" s="320"/>
      <c r="E926" s="320"/>
      <c r="F926" s="321"/>
      <c r="G926" s="320"/>
      <c r="H926" s="323"/>
      <c r="I926" s="320"/>
      <c r="J926" s="320"/>
      <c r="K926" s="320"/>
      <c r="L926" s="320"/>
      <c r="M926" s="320"/>
      <c r="N926" s="320"/>
      <c r="O926" s="320"/>
      <c r="P926" s="320"/>
      <c r="Q926" s="320"/>
      <c r="R926" s="320"/>
    </row>
    <row r="927" spans="1:18" ht="15.75" customHeight="1" x14ac:dyDescent="0.25">
      <c r="A927" s="320"/>
      <c r="B927" s="320"/>
      <c r="C927" s="320"/>
      <c r="D927" s="320"/>
      <c r="E927" s="320"/>
      <c r="F927" s="321"/>
      <c r="G927" s="320"/>
      <c r="H927" s="323"/>
      <c r="I927" s="320"/>
      <c r="J927" s="320"/>
      <c r="K927" s="320"/>
      <c r="L927" s="320"/>
      <c r="M927" s="320"/>
      <c r="N927" s="320"/>
      <c r="O927" s="320"/>
      <c r="P927" s="320"/>
      <c r="Q927" s="320"/>
      <c r="R927" s="320"/>
    </row>
    <row r="928" spans="1:18" ht="15.75" customHeight="1" x14ac:dyDescent="0.25">
      <c r="A928" s="320"/>
      <c r="B928" s="320"/>
      <c r="C928" s="320"/>
      <c r="D928" s="320"/>
      <c r="E928" s="320"/>
      <c r="F928" s="321"/>
      <c r="G928" s="320"/>
      <c r="H928" s="323"/>
      <c r="I928" s="320"/>
      <c r="J928" s="320"/>
      <c r="K928" s="320"/>
      <c r="L928" s="320"/>
      <c r="M928" s="320"/>
      <c r="N928" s="320"/>
      <c r="O928" s="320"/>
      <c r="P928" s="320"/>
      <c r="Q928" s="320"/>
      <c r="R928" s="320"/>
    </row>
    <row r="929" spans="1:18" ht="15.75" customHeight="1" x14ac:dyDescent="0.25">
      <c r="A929" s="320"/>
      <c r="B929" s="320"/>
      <c r="C929" s="320"/>
      <c r="D929" s="320"/>
      <c r="E929" s="320"/>
      <c r="F929" s="321"/>
      <c r="G929" s="320"/>
      <c r="H929" s="323"/>
      <c r="I929" s="320"/>
      <c r="J929" s="320"/>
      <c r="K929" s="320"/>
      <c r="L929" s="320"/>
      <c r="M929" s="320"/>
      <c r="N929" s="320"/>
      <c r="O929" s="320"/>
      <c r="P929" s="320"/>
      <c r="Q929" s="320"/>
      <c r="R929" s="320"/>
    </row>
    <row r="930" spans="1:18" ht="15.75" customHeight="1" x14ac:dyDescent="0.25">
      <c r="A930" s="320"/>
      <c r="B930" s="320"/>
      <c r="C930" s="320"/>
      <c r="D930" s="320"/>
      <c r="E930" s="320"/>
      <c r="F930" s="321"/>
      <c r="G930" s="320"/>
      <c r="H930" s="323"/>
      <c r="I930" s="320"/>
      <c r="J930" s="320"/>
      <c r="K930" s="320"/>
      <c r="L930" s="320"/>
      <c r="M930" s="320"/>
      <c r="N930" s="320"/>
      <c r="O930" s="320"/>
      <c r="P930" s="320"/>
      <c r="Q930" s="320"/>
      <c r="R930" s="320"/>
    </row>
    <row r="931" spans="1:18" ht="15.75" customHeight="1" x14ac:dyDescent="0.25">
      <c r="A931" s="320"/>
      <c r="B931" s="320"/>
      <c r="C931" s="320"/>
      <c r="D931" s="320"/>
      <c r="E931" s="320"/>
      <c r="F931" s="321"/>
      <c r="G931" s="320"/>
      <c r="H931" s="323"/>
      <c r="I931" s="320"/>
      <c r="J931" s="320"/>
      <c r="K931" s="320"/>
      <c r="L931" s="320"/>
      <c r="M931" s="320"/>
      <c r="N931" s="320"/>
      <c r="O931" s="320"/>
      <c r="P931" s="320"/>
      <c r="Q931" s="320"/>
      <c r="R931" s="320"/>
    </row>
    <row r="932" spans="1:18" ht="15.75" customHeight="1" x14ac:dyDescent="0.25">
      <c r="A932" s="320"/>
      <c r="B932" s="320"/>
      <c r="C932" s="320"/>
      <c r="D932" s="320"/>
      <c r="E932" s="320"/>
      <c r="F932" s="321"/>
      <c r="G932" s="320"/>
      <c r="H932" s="323"/>
      <c r="I932" s="320"/>
      <c r="J932" s="320"/>
      <c r="K932" s="320"/>
      <c r="L932" s="320"/>
      <c r="M932" s="320"/>
      <c r="N932" s="320"/>
      <c r="O932" s="320"/>
      <c r="P932" s="320"/>
      <c r="Q932" s="320"/>
      <c r="R932" s="320"/>
    </row>
    <row r="933" spans="1:18" ht="15.75" customHeight="1" x14ac:dyDescent="0.25">
      <c r="A933" s="320"/>
      <c r="B933" s="320"/>
      <c r="C933" s="320"/>
      <c r="D933" s="320"/>
      <c r="E933" s="320"/>
      <c r="F933" s="321"/>
      <c r="G933" s="320"/>
      <c r="H933" s="323"/>
      <c r="I933" s="320"/>
      <c r="J933" s="320"/>
      <c r="K933" s="320"/>
      <c r="L933" s="320"/>
      <c r="M933" s="320"/>
      <c r="N933" s="320"/>
      <c r="O933" s="320"/>
      <c r="P933" s="320"/>
      <c r="Q933" s="320"/>
      <c r="R933" s="320"/>
    </row>
    <row r="934" spans="1:18" ht="15.75" customHeight="1" x14ac:dyDescent="0.25">
      <c r="A934" s="320"/>
      <c r="B934" s="320"/>
      <c r="C934" s="320"/>
      <c r="D934" s="320"/>
      <c r="E934" s="320"/>
      <c r="F934" s="321"/>
      <c r="G934" s="320"/>
      <c r="H934" s="323"/>
      <c r="I934" s="320"/>
      <c r="J934" s="320"/>
      <c r="K934" s="320"/>
      <c r="L934" s="320"/>
      <c r="M934" s="320"/>
      <c r="N934" s="320"/>
      <c r="O934" s="320"/>
      <c r="P934" s="320"/>
      <c r="Q934" s="320"/>
      <c r="R934" s="320"/>
    </row>
    <row r="935" spans="1:18" ht="15.75" customHeight="1" x14ac:dyDescent="0.25">
      <c r="A935" s="320"/>
      <c r="B935" s="320"/>
      <c r="C935" s="320"/>
      <c r="D935" s="320"/>
      <c r="E935" s="320"/>
      <c r="F935" s="321"/>
      <c r="G935" s="320"/>
      <c r="H935" s="323"/>
      <c r="I935" s="320"/>
      <c r="J935" s="320"/>
      <c r="K935" s="320"/>
      <c r="L935" s="320"/>
      <c r="M935" s="320"/>
      <c r="N935" s="320"/>
      <c r="O935" s="320"/>
      <c r="P935" s="320"/>
      <c r="Q935" s="320"/>
      <c r="R935" s="320"/>
    </row>
    <row r="936" spans="1:18" ht="15.75" customHeight="1" x14ac:dyDescent="0.25">
      <c r="A936" s="320"/>
      <c r="B936" s="320"/>
      <c r="C936" s="320"/>
      <c r="D936" s="320"/>
      <c r="E936" s="320"/>
      <c r="F936" s="321"/>
      <c r="G936" s="320"/>
      <c r="H936" s="323"/>
      <c r="I936" s="320"/>
      <c r="J936" s="320"/>
      <c r="K936" s="320"/>
      <c r="L936" s="320"/>
      <c r="M936" s="320"/>
      <c r="N936" s="320"/>
      <c r="O936" s="320"/>
      <c r="P936" s="320"/>
      <c r="Q936" s="320"/>
      <c r="R936" s="320"/>
    </row>
    <row r="937" spans="1:18" ht="15.75" customHeight="1" x14ac:dyDescent="0.25">
      <c r="A937" s="320"/>
      <c r="B937" s="320"/>
      <c r="C937" s="320"/>
      <c r="D937" s="320"/>
      <c r="E937" s="320"/>
      <c r="F937" s="321"/>
      <c r="G937" s="320"/>
      <c r="H937" s="323"/>
      <c r="I937" s="320"/>
      <c r="J937" s="320"/>
      <c r="K937" s="320"/>
      <c r="L937" s="320"/>
      <c r="M937" s="320"/>
      <c r="N937" s="320"/>
      <c r="O937" s="320"/>
      <c r="P937" s="320"/>
      <c r="Q937" s="320"/>
      <c r="R937" s="320"/>
    </row>
    <row r="938" spans="1:18" ht="15.75" customHeight="1" x14ac:dyDescent="0.25">
      <c r="A938" s="320"/>
      <c r="B938" s="320"/>
      <c r="C938" s="320"/>
      <c r="D938" s="320"/>
      <c r="E938" s="320"/>
      <c r="F938" s="321"/>
      <c r="G938" s="320"/>
      <c r="H938" s="323"/>
      <c r="I938" s="320"/>
      <c r="J938" s="320"/>
      <c r="K938" s="320"/>
      <c r="L938" s="320"/>
      <c r="M938" s="320"/>
      <c r="N938" s="320"/>
      <c r="O938" s="320"/>
      <c r="P938" s="320"/>
      <c r="Q938" s="320"/>
      <c r="R938" s="320"/>
    </row>
    <row r="939" spans="1:18" ht="15.75" customHeight="1" x14ac:dyDescent="0.25">
      <c r="A939" s="320"/>
      <c r="B939" s="320"/>
      <c r="C939" s="320"/>
      <c r="D939" s="320"/>
      <c r="E939" s="320"/>
      <c r="F939" s="321"/>
      <c r="G939" s="320"/>
      <c r="H939" s="323"/>
      <c r="I939" s="320"/>
      <c r="J939" s="320"/>
      <c r="K939" s="320"/>
      <c r="L939" s="320"/>
      <c r="M939" s="320"/>
      <c r="N939" s="320"/>
      <c r="O939" s="320"/>
      <c r="P939" s="320"/>
      <c r="Q939" s="320"/>
      <c r="R939" s="320"/>
    </row>
    <row r="940" spans="1:18" ht="15.75" customHeight="1" x14ac:dyDescent="0.25">
      <c r="A940" s="320"/>
      <c r="B940" s="320"/>
      <c r="C940" s="320"/>
      <c r="D940" s="320"/>
      <c r="E940" s="320"/>
      <c r="F940" s="321"/>
      <c r="G940" s="320"/>
      <c r="H940" s="323"/>
      <c r="I940" s="320"/>
      <c r="J940" s="320"/>
      <c r="K940" s="320"/>
      <c r="L940" s="320"/>
      <c r="M940" s="320"/>
      <c r="N940" s="320"/>
      <c r="O940" s="320"/>
      <c r="P940" s="320"/>
      <c r="Q940" s="320"/>
      <c r="R940" s="320"/>
    </row>
    <row r="941" spans="1:18" ht="15.75" customHeight="1" x14ac:dyDescent="0.25">
      <c r="A941" s="320"/>
      <c r="B941" s="320"/>
      <c r="C941" s="320"/>
      <c r="D941" s="320"/>
      <c r="E941" s="320"/>
      <c r="F941" s="321"/>
      <c r="G941" s="320"/>
      <c r="H941" s="323"/>
      <c r="I941" s="320"/>
      <c r="J941" s="320"/>
      <c r="K941" s="320"/>
      <c r="L941" s="320"/>
      <c r="M941" s="320"/>
      <c r="N941" s="320"/>
      <c r="O941" s="320"/>
      <c r="P941" s="320"/>
      <c r="Q941" s="320"/>
      <c r="R941" s="320"/>
    </row>
    <row r="942" spans="1:18" ht="15.75" customHeight="1" x14ac:dyDescent="0.25">
      <c r="A942" s="320"/>
      <c r="B942" s="320"/>
      <c r="C942" s="320"/>
      <c r="D942" s="320"/>
      <c r="E942" s="320"/>
      <c r="F942" s="321"/>
      <c r="G942" s="320"/>
      <c r="H942" s="323"/>
      <c r="I942" s="320"/>
      <c r="J942" s="320"/>
      <c r="K942" s="320"/>
      <c r="L942" s="320"/>
      <c r="M942" s="320"/>
      <c r="N942" s="320"/>
      <c r="O942" s="320"/>
      <c r="P942" s="320"/>
      <c r="Q942" s="320"/>
      <c r="R942" s="320"/>
    </row>
    <row r="943" spans="1:18" ht="15.75" customHeight="1" x14ac:dyDescent="0.25">
      <c r="A943" s="320"/>
      <c r="B943" s="320"/>
      <c r="C943" s="320"/>
      <c r="D943" s="320"/>
      <c r="E943" s="320"/>
      <c r="F943" s="321"/>
      <c r="G943" s="320"/>
      <c r="H943" s="323"/>
      <c r="I943" s="320"/>
      <c r="J943" s="320"/>
      <c r="K943" s="320"/>
      <c r="L943" s="320"/>
      <c r="M943" s="320"/>
      <c r="N943" s="320"/>
      <c r="O943" s="320"/>
      <c r="P943" s="320"/>
      <c r="Q943" s="320"/>
      <c r="R943" s="320"/>
    </row>
    <row r="944" spans="1:18" ht="15.75" customHeight="1" x14ac:dyDescent="0.25">
      <c r="A944" s="320"/>
      <c r="B944" s="320"/>
      <c r="C944" s="320"/>
      <c r="D944" s="320"/>
      <c r="E944" s="320"/>
      <c r="F944" s="321"/>
      <c r="G944" s="320"/>
      <c r="H944" s="323"/>
      <c r="I944" s="320"/>
      <c r="J944" s="320"/>
      <c r="K944" s="320"/>
      <c r="L944" s="320"/>
      <c r="M944" s="320"/>
      <c r="N944" s="320"/>
      <c r="O944" s="320"/>
      <c r="P944" s="320"/>
      <c r="Q944" s="320"/>
      <c r="R944" s="320"/>
    </row>
    <row r="945" spans="1:18" ht="15.75" customHeight="1" x14ac:dyDescent="0.25">
      <c r="A945" s="320"/>
      <c r="B945" s="320"/>
      <c r="C945" s="320"/>
      <c r="D945" s="320"/>
      <c r="E945" s="320"/>
      <c r="F945" s="321"/>
      <c r="G945" s="320"/>
      <c r="H945" s="323"/>
      <c r="I945" s="320"/>
      <c r="J945" s="320"/>
      <c r="K945" s="320"/>
      <c r="L945" s="320"/>
      <c r="M945" s="320"/>
      <c r="N945" s="320"/>
      <c r="O945" s="320"/>
      <c r="P945" s="320"/>
      <c r="Q945" s="320"/>
      <c r="R945" s="320"/>
    </row>
    <row r="946" spans="1:18" ht="15.75" customHeight="1" x14ac:dyDescent="0.25">
      <c r="A946" s="320"/>
      <c r="B946" s="320"/>
      <c r="C946" s="320"/>
      <c r="D946" s="320"/>
      <c r="E946" s="320"/>
      <c r="F946" s="321"/>
      <c r="G946" s="320"/>
      <c r="H946" s="323"/>
      <c r="I946" s="320"/>
      <c r="J946" s="320"/>
      <c r="K946" s="320"/>
      <c r="L946" s="320"/>
      <c r="M946" s="320"/>
      <c r="N946" s="320"/>
      <c r="O946" s="320"/>
      <c r="P946" s="320"/>
      <c r="Q946" s="320"/>
      <c r="R946" s="320"/>
    </row>
    <row r="947" spans="1:18" ht="15.75" customHeight="1" x14ac:dyDescent="0.25">
      <c r="A947" s="320"/>
      <c r="B947" s="320"/>
      <c r="C947" s="320"/>
      <c r="D947" s="320"/>
      <c r="E947" s="320"/>
      <c r="F947" s="321"/>
      <c r="G947" s="320"/>
      <c r="H947" s="323"/>
      <c r="I947" s="320"/>
      <c r="J947" s="320"/>
      <c r="K947" s="320"/>
      <c r="L947" s="320"/>
      <c r="M947" s="320"/>
      <c r="N947" s="320"/>
      <c r="O947" s="320"/>
      <c r="P947" s="320"/>
      <c r="Q947" s="320"/>
      <c r="R947" s="320"/>
    </row>
    <row r="948" spans="1:18" ht="15.75" customHeight="1" x14ac:dyDescent="0.25">
      <c r="A948" s="320"/>
      <c r="B948" s="320"/>
      <c r="C948" s="320"/>
      <c r="D948" s="320"/>
      <c r="E948" s="320"/>
      <c r="F948" s="321"/>
      <c r="G948" s="320"/>
      <c r="H948" s="323"/>
      <c r="I948" s="320"/>
      <c r="J948" s="320"/>
      <c r="K948" s="320"/>
      <c r="L948" s="320"/>
      <c r="M948" s="320"/>
      <c r="N948" s="320"/>
      <c r="O948" s="320"/>
      <c r="P948" s="320"/>
      <c r="Q948" s="320"/>
      <c r="R948" s="320"/>
    </row>
    <row r="949" spans="1:18" ht="15.75" customHeight="1" x14ac:dyDescent="0.25">
      <c r="A949" s="320"/>
      <c r="B949" s="320"/>
      <c r="C949" s="320"/>
      <c r="D949" s="320"/>
      <c r="E949" s="320"/>
      <c r="F949" s="321"/>
      <c r="G949" s="320"/>
      <c r="H949" s="323"/>
      <c r="I949" s="320"/>
      <c r="J949" s="320"/>
      <c r="K949" s="320"/>
      <c r="L949" s="320"/>
      <c r="M949" s="320"/>
      <c r="N949" s="320"/>
      <c r="O949" s="320"/>
      <c r="P949" s="320"/>
      <c r="Q949" s="320"/>
      <c r="R949" s="320"/>
    </row>
    <row r="950" spans="1:18" ht="15.75" customHeight="1" x14ac:dyDescent="0.25">
      <c r="A950" s="320"/>
      <c r="B950" s="320"/>
      <c r="C950" s="320"/>
      <c r="D950" s="320"/>
      <c r="E950" s="320"/>
      <c r="F950" s="321"/>
      <c r="G950" s="320"/>
      <c r="H950" s="323"/>
      <c r="I950" s="320"/>
      <c r="J950" s="320"/>
      <c r="K950" s="320"/>
      <c r="L950" s="320"/>
      <c r="M950" s="320"/>
      <c r="N950" s="320"/>
      <c r="O950" s="320"/>
      <c r="P950" s="320"/>
      <c r="Q950" s="320"/>
      <c r="R950" s="320"/>
    </row>
    <row r="951" spans="1:18" ht="15.75" customHeight="1" x14ac:dyDescent="0.25">
      <c r="A951" s="320"/>
      <c r="B951" s="320"/>
      <c r="C951" s="320"/>
      <c r="D951" s="320"/>
      <c r="E951" s="320"/>
      <c r="F951" s="321"/>
      <c r="G951" s="320"/>
      <c r="H951" s="323"/>
      <c r="I951" s="320"/>
      <c r="J951" s="320"/>
      <c r="K951" s="320"/>
      <c r="L951" s="320"/>
      <c r="M951" s="320"/>
      <c r="N951" s="320"/>
      <c r="O951" s="320"/>
      <c r="P951" s="320"/>
      <c r="Q951" s="320"/>
      <c r="R951" s="320"/>
    </row>
    <row r="952" spans="1:18" ht="15.75" customHeight="1" x14ac:dyDescent="0.25">
      <c r="A952" s="320"/>
      <c r="B952" s="320"/>
      <c r="C952" s="320"/>
      <c r="D952" s="320"/>
      <c r="E952" s="320"/>
      <c r="F952" s="321"/>
      <c r="G952" s="320"/>
      <c r="H952" s="323"/>
      <c r="I952" s="320"/>
      <c r="J952" s="320"/>
      <c r="K952" s="320"/>
      <c r="L952" s="320"/>
      <c r="M952" s="320"/>
      <c r="N952" s="320"/>
      <c r="O952" s="320"/>
      <c r="P952" s="320"/>
      <c r="Q952" s="320"/>
      <c r="R952" s="320"/>
    </row>
    <row r="953" spans="1:18" ht="15.75" customHeight="1" x14ac:dyDescent="0.25">
      <c r="A953" s="320"/>
      <c r="B953" s="320"/>
      <c r="C953" s="320"/>
      <c r="D953" s="320"/>
      <c r="E953" s="320"/>
      <c r="F953" s="321"/>
      <c r="G953" s="320"/>
      <c r="H953" s="323"/>
      <c r="I953" s="320"/>
      <c r="J953" s="320"/>
      <c r="K953" s="320"/>
      <c r="L953" s="320"/>
      <c r="M953" s="320"/>
      <c r="N953" s="320"/>
      <c r="O953" s="320"/>
      <c r="P953" s="320"/>
      <c r="Q953" s="320"/>
      <c r="R953" s="320"/>
    </row>
    <row r="954" spans="1:18" ht="15.75" customHeight="1" x14ac:dyDescent="0.25">
      <c r="A954" s="320"/>
      <c r="B954" s="320"/>
      <c r="C954" s="320"/>
      <c r="D954" s="320"/>
      <c r="E954" s="320"/>
      <c r="F954" s="321"/>
      <c r="G954" s="320"/>
      <c r="H954" s="323"/>
      <c r="I954" s="320"/>
      <c r="J954" s="320"/>
      <c r="K954" s="320"/>
      <c r="L954" s="320"/>
      <c r="M954" s="320"/>
      <c r="N954" s="320"/>
      <c r="O954" s="320"/>
      <c r="P954" s="320"/>
      <c r="Q954" s="320"/>
      <c r="R954" s="320"/>
    </row>
    <row r="955" spans="1:18" ht="15.75" customHeight="1" x14ac:dyDescent="0.25">
      <c r="A955" s="320"/>
      <c r="B955" s="320"/>
      <c r="C955" s="320"/>
      <c r="D955" s="320"/>
      <c r="E955" s="320"/>
      <c r="F955" s="321"/>
      <c r="G955" s="320"/>
      <c r="H955" s="323"/>
      <c r="I955" s="320"/>
      <c r="J955" s="320"/>
      <c r="K955" s="320"/>
      <c r="L955" s="320"/>
      <c r="M955" s="320"/>
      <c r="N955" s="320"/>
      <c r="O955" s="320"/>
      <c r="P955" s="320"/>
      <c r="Q955" s="320"/>
      <c r="R955" s="320"/>
    </row>
    <row r="956" spans="1:18" ht="15.75" customHeight="1" x14ac:dyDescent="0.25">
      <c r="A956" s="320"/>
      <c r="B956" s="320"/>
      <c r="C956" s="320"/>
      <c r="D956" s="320"/>
      <c r="E956" s="320"/>
      <c r="F956" s="321"/>
      <c r="G956" s="320"/>
      <c r="H956" s="323"/>
      <c r="I956" s="320"/>
      <c r="J956" s="320"/>
      <c r="K956" s="320"/>
      <c r="L956" s="320"/>
      <c r="M956" s="320"/>
      <c r="N956" s="320"/>
      <c r="O956" s="320"/>
      <c r="P956" s="320"/>
      <c r="Q956" s="320"/>
      <c r="R956" s="320"/>
    </row>
    <row r="957" spans="1:18" ht="15.75" customHeight="1" x14ac:dyDescent="0.25">
      <c r="A957" s="320"/>
      <c r="B957" s="320"/>
      <c r="C957" s="320"/>
      <c r="D957" s="320"/>
      <c r="E957" s="320"/>
      <c r="F957" s="321"/>
      <c r="G957" s="320"/>
      <c r="H957" s="323"/>
      <c r="I957" s="320"/>
      <c r="J957" s="320"/>
      <c r="K957" s="320"/>
      <c r="L957" s="320"/>
      <c r="M957" s="320"/>
      <c r="N957" s="320"/>
      <c r="O957" s="320"/>
      <c r="P957" s="320"/>
      <c r="Q957" s="320"/>
      <c r="R957" s="320"/>
    </row>
    <row r="958" spans="1:18" ht="15.75" customHeight="1" x14ac:dyDescent="0.25">
      <c r="A958" s="320"/>
      <c r="B958" s="320"/>
      <c r="C958" s="320"/>
      <c r="D958" s="320"/>
      <c r="E958" s="320"/>
      <c r="F958" s="321"/>
      <c r="G958" s="320"/>
      <c r="H958" s="323"/>
      <c r="I958" s="320"/>
      <c r="J958" s="320"/>
      <c r="K958" s="320"/>
      <c r="L958" s="320"/>
      <c r="M958" s="320"/>
      <c r="N958" s="320"/>
      <c r="O958" s="320"/>
      <c r="P958" s="320"/>
      <c r="Q958" s="320"/>
      <c r="R958" s="320"/>
    </row>
    <row r="959" spans="1:18" ht="15.75" customHeight="1" x14ac:dyDescent="0.25">
      <c r="A959" s="320"/>
      <c r="B959" s="320"/>
      <c r="C959" s="320"/>
      <c r="D959" s="320"/>
      <c r="E959" s="320"/>
      <c r="F959" s="321"/>
      <c r="G959" s="320"/>
      <c r="H959" s="323"/>
      <c r="I959" s="320"/>
      <c r="J959" s="320"/>
      <c r="K959" s="320"/>
      <c r="L959" s="320"/>
      <c r="M959" s="320"/>
      <c r="N959" s="320"/>
      <c r="O959" s="320"/>
      <c r="P959" s="320"/>
      <c r="Q959" s="320"/>
      <c r="R959" s="320"/>
    </row>
    <row r="960" spans="1:18" ht="15.75" customHeight="1" x14ac:dyDescent="0.25">
      <c r="A960" s="320"/>
      <c r="B960" s="320"/>
      <c r="C960" s="320"/>
      <c r="D960" s="320"/>
      <c r="E960" s="320"/>
      <c r="F960" s="321"/>
      <c r="G960" s="320"/>
      <c r="H960" s="323"/>
      <c r="I960" s="320"/>
      <c r="J960" s="320"/>
      <c r="K960" s="320"/>
      <c r="L960" s="320"/>
      <c r="M960" s="320"/>
      <c r="N960" s="320"/>
      <c r="O960" s="320"/>
      <c r="P960" s="320"/>
      <c r="Q960" s="320"/>
      <c r="R960" s="320"/>
    </row>
    <row r="961" spans="1:18" ht="15.75" customHeight="1" x14ac:dyDescent="0.25">
      <c r="A961" s="320"/>
      <c r="B961" s="320"/>
      <c r="C961" s="320"/>
      <c r="D961" s="320"/>
      <c r="E961" s="320"/>
      <c r="F961" s="321"/>
      <c r="G961" s="320"/>
      <c r="H961" s="323"/>
      <c r="I961" s="320"/>
      <c r="J961" s="320"/>
      <c r="K961" s="320"/>
      <c r="L961" s="320"/>
      <c r="M961" s="320"/>
      <c r="N961" s="320"/>
      <c r="O961" s="320"/>
      <c r="P961" s="320"/>
      <c r="Q961" s="320"/>
      <c r="R961" s="320"/>
    </row>
  </sheetData>
  <mergeCells count="117">
    <mergeCell ref="C4:C5"/>
    <mergeCell ref="D4:D5"/>
    <mergeCell ref="E4:E5"/>
    <mergeCell ref="F4:F5"/>
    <mergeCell ref="Q7:Q8"/>
    <mergeCell ref="R7:R8"/>
    <mergeCell ref="L7:L8"/>
    <mergeCell ref="M7:M8"/>
    <mergeCell ref="N7:N8"/>
    <mergeCell ref="O7:O8"/>
    <mergeCell ref="P7:P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G11:G12"/>
    <mergeCell ref="G13:G14"/>
    <mergeCell ref="G9:G10"/>
    <mergeCell ref="J9:J14"/>
    <mergeCell ref="K9:K14"/>
    <mergeCell ref="L9:L14"/>
    <mergeCell ref="M9:M14"/>
    <mergeCell ref="N9:N14"/>
    <mergeCell ref="A9:A14"/>
    <mergeCell ref="B9:B14"/>
    <mergeCell ref="C9:C14"/>
    <mergeCell ref="D9:D14"/>
    <mergeCell ref="E9:E14"/>
    <mergeCell ref="F9:F14"/>
    <mergeCell ref="R15:R16"/>
    <mergeCell ref="O15:O16"/>
    <mergeCell ref="P15:P16"/>
    <mergeCell ref="Q15:Q16"/>
    <mergeCell ref="L15:L16"/>
    <mergeCell ref="M15:M16"/>
    <mergeCell ref="N15:N16"/>
    <mergeCell ref="O9:O14"/>
    <mergeCell ref="P9:P14"/>
    <mergeCell ref="Q9:Q14"/>
    <mergeCell ref="R9:R14"/>
    <mergeCell ref="A15:A16"/>
    <mergeCell ref="B15:B16"/>
    <mergeCell ref="C15:C16"/>
    <mergeCell ref="D15:D16"/>
    <mergeCell ref="E15:E16"/>
    <mergeCell ref="F15:F16"/>
    <mergeCell ref="G15:G16"/>
    <mergeCell ref="J15:J16"/>
    <mergeCell ref="K15:K16"/>
    <mergeCell ref="A18:A20"/>
    <mergeCell ref="B18:B20"/>
    <mergeCell ref="C18:C20"/>
    <mergeCell ref="D18:D20"/>
    <mergeCell ref="E18:E20"/>
    <mergeCell ref="F18:F20"/>
    <mergeCell ref="G18:G19"/>
    <mergeCell ref="P18:P20"/>
    <mergeCell ref="Q18:Q20"/>
    <mergeCell ref="J18:J20"/>
    <mergeCell ref="K18:K20"/>
    <mergeCell ref="L18:L20"/>
    <mergeCell ref="M18:M20"/>
    <mergeCell ref="N18:N20"/>
    <mergeCell ref="O18:O20"/>
    <mergeCell ref="P21:P23"/>
    <mergeCell ref="Q21:Q23"/>
    <mergeCell ref="R21:R23"/>
    <mergeCell ref="R18:R20"/>
    <mergeCell ref="J21:J23"/>
    <mergeCell ref="K21:K23"/>
    <mergeCell ref="L21:L23"/>
    <mergeCell ref="M21:M23"/>
    <mergeCell ref="N21:N23"/>
    <mergeCell ref="O21:O23"/>
    <mergeCell ref="A21:A23"/>
    <mergeCell ref="B21:B23"/>
    <mergeCell ref="C21:C23"/>
    <mergeCell ref="D21:D23"/>
    <mergeCell ref="E21:E23"/>
    <mergeCell ref="F21:F23"/>
    <mergeCell ref="G24:G26"/>
    <mergeCell ref="H24:H26"/>
    <mergeCell ref="I24:I26"/>
    <mergeCell ref="J24:J28"/>
    <mergeCell ref="K24:K28"/>
    <mergeCell ref="L24:L28"/>
    <mergeCell ref="G27:G28"/>
    <mergeCell ref="A24:A28"/>
    <mergeCell ref="B24:B28"/>
    <mergeCell ref="C24:C28"/>
    <mergeCell ref="D24:D28"/>
    <mergeCell ref="E24:E28"/>
    <mergeCell ref="F24:F28"/>
    <mergeCell ref="M30:M32"/>
    <mergeCell ref="N30:P30"/>
    <mergeCell ref="O31:P31"/>
    <mergeCell ref="M24:M28"/>
    <mergeCell ref="N24:N28"/>
    <mergeCell ref="O24:O28"/>
    <mergeCell ref="P24:P28"/>
    <mergeCell ref="Q24:Q28"/>
    <mergeCell ref="R24:R28"/>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S45"/>
  <sheetViews>
    <sheetView topLeftCell="A37" zoomScale="60" zoomScaleNormal="60" workbookViewId="0">
      <selection activeCell="F9" sqref="F9:F10"/>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315" t="s">
        <v>2046</v>
      </c>
    </row>
    <row r="3" spans="1:19" x14ac:dyDescent="0.25">
      <c r="M3" s="2"/>
      <c r="N3" s="2"/>
      <c r="O3" s="2"/>
      <c r="P3" s="2"/>
    </row>
    <row r="4" spans="1:19" s="4" customFormat="1" ht="5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ht="25.5" customHeight="1" x14ac:dyDescent="0.2">
      <c r="A5" s="587"/>
      <c r="B5" s="589"/>
      <c r="C5" s="589"/>
      <c r="D5" s="589"/>
      <c r="E5" s="587"/>
      <c r="F5" s="587"/>
      <c r="G5" s="587"/>
      <c r="H5" s="246" t="s">
        <v>14</v>
      </c>
      <c r="I5" s="246" t="s">
        <v>15</v>
      </c>
      <c r="J5" s="587"/>
      <c r="K5" s="247">
        <v>2020</v>
      </c>
      <c r="L5" s="247">
        <v>2021</v>
      </c>
      <c r="M5" s="5">
        <v>2020</v>
      </c>
      <c r="N5" s="5">
        <v>2021</v>
      </c>
      <c r="O5" s="5">
        <v>2020</v>
      </c>
      <c r="P5" s="5">
        <v>2021</v>
      </c>
      <c r="Q5" s="587"/>
      <c r="R5" s="589"/>
      <c r="S5" s="3"/>
    </row>
    <row r="6" spans="1:19" s="4" customFormat="1" x14ac:dyDescent="0.2">
      <c r="A6" s="245" t="s">
        <v>16</v>
      </c>
      <c r="B6" s="246" t="s">
        <v>17</v>
      </c>
      <c r="C6" s="246" t="s">
        <v>18</v>
      </c>
      <c r="D6" s="246" t="s">
        <v>19</v>
      </c>
      <c r="E6" s="245" t="s">
        <v>20</v>
      </c>
      <c r="F6" s="245" t="s">
        <v>21</v>
      </c>
      <c r="G6" s="245" t="s">
        <v>22</v>
      </c>
      <c r="H6" s="246" t="s">
        <v>23</v>
      </c>
      <c r="I6" s="246" t="s">
        <v>24</v>
      </c>
      <c r="J6" s="245" t="s">
        <v>25</v>
      </c>
      <c r="K6" s="247" t="s">
        <v>26</v>
      </c>
      <c r="L6" s="247" t="s">
        <v>27</v>
      </c>
      <c r="M6" s="248" t="s">
        <v>28</v>
      </c>
      <c r="N6" s="248" t="s">
        <v>29</v>
      </c>
      <c r="O6" s="248" t="s">
        <v>30</v>
      </c>
      <c r="P6" s="248" t="s">
        <v>31</v>
      </c>
      <c r="Q6" s="245" t="s">
        <v>32</v>
      </c>
      <c r="R6" s="246" t="s">
        <v>33</v>
      </c>
      <c r="S6" s="3"/>
    </row>
    <row r="7" spans="1:19" s="11" customFormat="1" ht="87.75" customHeight="1" x14ac:dyDescent="0.25">
      <c r="A7" s="677">
        <v>1</v>
      </c>
      <c r="B7" s="682">
        <v>1</v>
      </c>
      <c r="C7" s="682">
        <v>4</v>
      </c>
      <c r="D7" s="682">
        <v>2</v>
      </c>
      <c r="E7" s="617" t="s">
        <v>1230</v>
      </c>
      <c r="F7" s="617" t="s">
        <v>1231</v>
      </c>
      <c r="G7" s="408" t="s">
        <v>35</v>
      </c>
      <c r="H7" s="408" t="s">
        <v>45</v>
      </c>
      <c r="I7" s="469" t="s">
        <v>1232</v>
      </c>
      <c r="J7" s="617" t="s">
        <v>1233</v>
      </c>
      <c r="K7" s="758" t="s">
        <v>46</v>
      </c>
      <c r="L7" s="758"/>
      <c r="M7" s="668">
        <v>7336.5</v>
      </c>
      <c r="N7" s="758"/>
      <c r="O7" s="668">
        <v>7336.5</v>
      </c>
      <c r="P7" s="758"/>
      <c r="Q7" s="667" t="s">
        <v>1234</v>
      </c>
      <c r="R7" s="667" t="s">
        <v>1235</v>
      </c>
      <c r="S7" s="19"/>
    </row>
    <row r="8" spans="1:19" s="11" customFormat="1" ht="165.75" customHeight="1" x14ac:dyDescent="0.25">
      <c r="A8" s="727"/>
      <c r="B8" s="682"/>
      <c r="C8" s="682"/>
      <c r="D8" s="682"/>
      <c r="E8" s="619"/>
      <c r="F8" s="619"/>
      <c r="G8" s="408" t="s">
        <v>1236</v>
      </c>
      <c r="H8" s="408" t="s">
        <v>726</v>
      </c>
      <c r="I8" s="469" t="s">
        <v>47</v>
      </c>
      <c r="J8" s="619"/>
      <c r="K8" s="758"/>
      <c r="L8" s="758"/>
      <c r="M8" s="668"/>
      <c r="N8" s="758"/>
      <c r="O8" s="668"/>
      <c r="P8" s="758"/>
      <c r="Q8" s="667"/>
      <c r="R8" s="667"/>
      <c r="S8" s="19"/>
    </row>
    <row r="9" spans="1:19" ht="164.25" customHeight="1" x14ac:dyDescent="0.25">
      <c r="A9" s="677">
        <v>2</v>
      </c>
      <c r="B9" s="677">
        <v>1</v>
      </c>
      <c r="C9" s="677">
        <v>4</v>
      </c>
      <c r="D9" s="617">
        <v>2</v>
      </c>
      <c r="E9" s="617" t="s">
        <v>1237</v>
      </c>
      <c r="F9" s="617" t="s">
        <v>1238</v>
      </c>
      <c r="G9" s="408" t="s">
        <v>48</v>
      </c>
      <c r="H9" s="408" t="s">
        <v>45</v>
      </c>
      <c r="I9" s="469" t="s">
        <v>1239</v>
      </c>
      <c r="J9" s="617" t="s">
        <v>1233</v>
      </c>
      <c r="K9" s="751" t="s">
        <v>49</v>
      </c>
      <c r="L9" s="751"/>
      <c r="M9" s="671">
        <v>18000</v>
      </c>
      <c r="N9" s="677"/>
      <c r="O9" s="737">
        <v>18000</v>
      </c>
      <c r="P9" s="737"/>
      <c r="Q9" s="617" t="s">
        <v>1234</v>
      </c>
      <c r="R9" s="617" t="s">
        <v>1235</v>
      </c>
      <c r="S9" s="20"/>
    </row>
    <row r="10" spans="1:19" ht="209.25" customHeight="1" x14ac:dyDescent="0.25">
      <c r="A10" s="731"/>
      <c r="B10" s="731"/>
      <c r="C10" s="731"/>
      <c r="D10" s="619"/>
      <c r="E10" s="619"/>
      <c r="F10" s="619"/>
      <c r="G10" s="408" t="s">
        <v>1236</v>
      </c>
      <c r="H10" s="408" t="s">
        <v>726</v>
      </c>
      <c r="I10" s="469" t="s">
        <v>47</v>
      </c>
      <c r="J10" s="619"/>
      <c r="K10" s="753"/>
      <c r="L10" s="753"/>
      <c r="M10" s="788"/>
      <c r="N10" s="731"/>
      <c r="O10" s="749"/>
      <c r="P10" s="749"/>
      <c r="Q10" s="619"/>
      <c r="R10" s="619"/>
      <c r="S10" s="20"/>
    </row>
    <row r="11" spans="1:19" ht="133.5" customHeight="1" x14ac:dyDescent="0.25">
      <c r="A11" s="667">
        <v>3</v>
      </c>
      <c r="B11" s="667">
        <v>1</v>
      </c>
      <c r="C11" s="667">
        <v>4</v>
      </c>
      <c r="D11" s="667">
        <v>2</v>
      </c>
      <c r="E11" s="667" t="s">
        <v>1240</v>
      </c>
      <c r="F11" s="667" t="s">
        <v>1241</v>
      </c>
      <c r="G11" s="408" t="s">
        <v>35</v>
      </c>
      <c r="H11" s="408" t="s">
        <v>45</v>
      </c>
      <c r="I11" s="411">
        <v>60</v>
      </c>
      <c r="J11" s="667" t="s">
        <v>1233</v>
      </c>
      <c r="K11" s="682" t="s">
        <v>42</v>
      </c>
      <c r="L11" s="758"/>
      <c r="M11" s="668">
        <v>13000</v>
      </c>
      <c r="N11" s="846"/>
      <c r="O11" s="668">
        <v>13000</v>
      </c>
      <c r="P11" s="846"/>
      <c r="Q11" s="667" t="s">
        <v>1234</v>
      </c>
      <c r="R11" s="667" t="s">
        <v>1235</v>
      </c>
      <c r="S11" s="20"/>
    </row>
    <row r="12" spans="1:19" ht="141" customHeight="1" x14ac:dyDescent="0.25">
      <c r="A12" s="667"/>
      <c r="B12" s="667"/>
      <c r="C12" s="667"/>
      <c r="D12" s="667"/>
      <c r="E12" s="667"/>
      <c r="F12" s="667"/>
      <c r="G12" s="408" t="s">
        <v>1236</v>
      </c>
      <c r="H12" s="408" t="s">
        <v>726</v>
      </c>
      <c r="I12" s="411">
        <v>1</v>
      </c>
      <c r="J12" s="667"/>
      <c r="K12" s="682"/>
      <c r="L12" s="758"/>
      <c r="M12" s="668"/>
      <c r="N12" s="846"/>
      <c r="O12" s="668"/>
      <c r="P12" s="846"/>
      <c r="Q12" s="667"/>
      <c r="R12" s="667"/>
      <c r="S12" s="20"/>
    </row>
    <row r="13" spans="1:19" ht="87" customHeight="1" x14ac:dyDescent="0.25">
      <c r="A13" s="617">
        <v>4</v>
      </c>
      <c r="B13" s="667">
        <v>1</v>
      </c>
      <c r="C13" s="667">
        <v>4</v>
      </c>
      <c r="D13" s="667">
        <v>5</v>
      </c>
      <c r="E13" s="617" t="s">
        <v>1242</v>
      </c>
      <c r="F13" s="617" t="s">
        <v>1243</v>
      </c>
      <c r="G13" s="408" t="s">
        <v>35</v>
      </c>
      <c r="H13" s="408" t="s">
        <v>45</v>
      </c>
      <c r="I13" s="411">
        <v>30</v>
      </c>
      <c r="J13" s="617" t="s">
        <v>1233</v>
      </c>
      <c r="K13" s="667" t="s">
        <v>42</v>
      </c>
      <c r="L13" s="667"/>
      <c r="M13" s="668">
        <v>10000</v>
      </c>
      <c r="N13" s="667"/>
      <c r="O13" s="668">
        <v>10000</v>
      </c>
      <c r="P13" s="667"/>
      <c r="Q13" s="667" t="s">
        <v>1234</v>
      </c>
      <c r="R13" s="667" t="s">
        <v>1235</v>
      </c>
      <c r="S13" s="20"/>
    </row>
    <row r="14" spans="1:19" ht="149.25" customHeight="1" x14ac:dyDescent="0.25">
      <c r="A14" s="618"/>
      <c r="B14" s="667"/>
      <c r="C14" s="667"/>
      <c r="D14" s="667"/>
      <c r="E14" s="619"/>
      <c r="F14" s="619"/>
      <c r="G14" s="408" t="s">
        <v>1236</v>
      </c>
      <c r="H14" s="408" t="s">
        <v>726</v>
      </c>
      <c r="I14" s="411">
        <v>1</v>
      </c>
      <c r="J14" s="619"/>
      <c r="K14" s="667"/>
      <c r="L14" s="667"/>
      <c r="M14" s="668"/>
      <c r="N14" s="667"/>
      <c r="O14" s="668"/>
      <c r="P14" s="667"/>
      <c r="Q14" s="667"/>
      <c r="R14" s="667"/>
      <c r="S14" s="20"/>
    </row>
    <row r="15" spans="1:19" ht="84.75" customHeight="1" x14ac:dyDescent="0.25">
      <c r="A15" s="617">
        <v>5</v>
      </c>
      <c r="B15" s="617">
        <v>1</v>
      </c>
      <c r="C15" s="617">
        <v>4</v>
      </c>
      <c r="D15" s="617">
        <v>2</v>
      </c>
      <c r="E15" s="617" t="s">
        <v>1244</v>
      </c>
      <c r="F15" s="617" t="s">
        <v>1245</v>
      </c>
      <c r="G15" s="408" t="s">
        <v>35</v>
      </c>
      <c r="H15" s="408" t="s">
        <v>45</v>
      </c>
      <c r="I15" s="411">
        <v>40</v>
      </c>
      <c r="J15" s="617" t="s">
        <v>1233</v>
      </c>
      <c r="K15" s="677" t="s">
        <v>42</v>
      </c>
      <c r="L15" s="751"/>
      <c r="M15" s="671">
        <v>13500</v>
      </c>
      <c r="N15" s="844"/>
      <c r="O15" s="671">
        <v>13500</v>
      </c>
      <c r="P15" s="844"/>
      <c r="Q15" s="617" t="s">
        <v>1234</v>
      </c>
      <c r="R15" s="617" t="s">
        <v>1235</v>
      </c>
      <c r="S15" s="20"/>
    </row>
    <row r="16" spans="1:19" ht="104.25" customHeight="1" x14ac:dyDescent="0.25">
      <c r="A16" s="619"/>
      <c r="B16" s="619"/>
      <c r="C16" s="619"/>
      <c r="D16" s="619"/>
      <c r="E16" s="619"/>
      <c r="F16" s="619"/>
      <c r="G16" s="408" t="s">
        <v>1236</v>
      </c>
      <c r="H16" s="408" t="s">
        <v>726</v>
      </c>
      <c r="I16" s="411">
        <v>1</v>
      </c>
      <c r="J16" s="619"/>
      <c r="K16" s="731"/>
      <c r="L16" s="753"/>
      <c r="M16" s="788"/>
      <c r="N16" s="845"/>
      <c r="O16" s="788"/>
      <c r="P16" s="845"/>
      <c r="Q16" s="619"/>
      <c r="R16" s="619"/>
      <c r="S16" s="20"/>
    </row>
    <row r="17" spans="1:19" ht="183" customHeight="1" x14ac:dyDescent="0.25">
      <c r="A17" s="667">
        <v>6</v>
      </c>
      <c r="B17" s="667">
        <v>1</v>
      </c>
      <c r="C17" s="667">
        <v>4</v>
      </c>
      <c r="D17" s="667">
        <v>2</v>
      </c>
      <c r="E17" s="667" t="s">
        <v>1246</v>
      </c>
      <c r="F17" s="667" t="s">
        <v>1247</v>
      </c>
      <c r="G17" s="408" t="s">
        <v>35</v>
      </c>
      <c r="H17" s="408" t="s">
        <v>45</v>
      </c>
      <c r="I17" s="408">
        <v>60</v>
      </c>
      <c r="J17" s="667" t="s">
        <v>1248</v>
      </c>
      <c r="K17" s="667" t="s">
        <v>42</v>
      </c>
      <c r="L17" s="667"/>
      <c r="M17" s="668">
        <v>15000</v>
      </c>
      <c r="N17" s="667"/>
      <c r="O17" s="801">
        <v>15000</v>
      </c>
      <c r="P17" s="667"/>
      <c r="Q17" s="667" t="s">
        <v>1234</v>
      </c>
      <c r="R17" s="667" t="s">
        <v>1235</v>
      </c>
      <c r="S17" s="20"/>
    </row>
    <row r="18" spans="1:19" ht="170.25" customHeight="1" x14ac:dyDescent="0.25">
      <c r="A18" s="667"/>
      <c r="B18" s="667"/>
      <c r="C18" s="667"/>
      <c r="D18" s="667"/>
      <c r="E18" s="667"/>
      <c r="F18" s="667"/>
      <c r="G18" s="408" t="s">
        <v>1236</v>
      </c>
      <c r="H18" s="408" t="s">
        <v>726</v>
      </c>
      <c r="I18" s="408">
        <v>1</v>
      </c>
      <c r="J18" s="667"/>
      <c r="K18" s="667"/>
      <c r="L18" s="667"/>
      <c r="M18" s="668"/>
      <c r="N18" s="667"/>
      <c r="O18" s="801"/>
      <c r="P18" s="667"/>
      <c r="Q18" s="667"/>
      <c r="R18" s="667"/>
      <c r="S18" s="20"/>
    </row>
    <row r="19" spans="1:19" ht="116.25" customHeight="1" x14ac:dyDescent="0.25">
      <c r="A19" s="617">
        <v>7</v>
      </c>
      <c r="B19" s="617">
        <v>1</v>
      </c>
      <c r="C19" s="617">
        <v>4</v>
      </c>
      <c r="D19" s="617">
        <v>5</v>
      </c>
      <c r="E19" s="617" t="s">
        <v>1249</v>
      </c>
      <c r="F19" s="617" t="s">
        <v>1250</v>
      </c>
      <c r="G19" s="408" t="s">
        <v>35</v>
      </c>
      <c r="H19" s="408" t="s">
        <v>45</v>
      </c>
      <c r="I19" s="408">
        <v>40</v>
      </c>
      <c r="J19" s="617" t="s">
        <v>1251</v>
      </c>
      <c r="K19" s="617" t="s">
        <v>42</v>
      </c>
      <c r="L19" s="617"/>
      <c r="M19" s="671">
        <v>10000</v>
      </c>
      <c r="N19" s="617"/>
      <c r="O19" s="671">
        <v>10000</v>
      </c>
      <c r="P19" s="617"/>
      <c r="Q19" s="617" t="s">
        <v>1234</v>
      </c>
      <c r="R19" s="617" t="s">
        <v>1235</v>
      </c>
      <c r="S19" s="20"/>
    </row>
    <row r="20" spans="1:19" ht="188.25" customHeight="1" x14ac:dyDescent="0.25">
      <c r="A20" s="619"/>
      <c r="B20" s="619"/>
      <c r="C20" s="619"/>
      <c r="D20" s="619"/>
      <c r="E20" s="619"/>
      <c r="F20" s="619"/>
      <c r="G20" s="408" t="s">
        <v>1236</v>
      </c>
      <c r="H20" s="408" t="s">
        <v>726</v>
      </c>
      <c r="I20" s="408">
        <v>1</v>
      </c>
      <c r="J20" s="619"/>
      <c r="K20" s="619"/>
      <c r="L20" s="619"/>
      <c r="M20" s="788"/>
      <c r="N20" s="619"/>
      <c r="O20" s="788"/>
      <c r="P20" s="619"/>
      <c r="Q20" s="619"/>
      <c r="R20" s="619"/>
      <c r="S20" s="20"/>
    </row>
    <row r="21" spans="1:19" ht="100.5" customHeight="1" x14ac:dyDescent="0.25">
      <c r="A21" s="617">
        <v>8</v>
      </c>
      <c r="B21" s="617">
        <v>1</v>
      </c>
      <c r="C21" s="617">
        <v>4</v>
      </c>
      <c r="D21" s="617">
        <v>2</v>
      </c>
      <c r="E21" s="617" t="s">
        <v>1255</v>
      </c>
      <c r="F21" s="617" t="s">
        <v>1252</v>
      </c>
      <c r="G21" s="406" t="s">
        <v>1253</v>
      </c>
      <c r="H21" s="406" t="s">
        <v>45</v>
      </c>
      <c r="I21" s="410">
        <v>200</v>
      </c>
      <c r="J21" s="617" t="s">
        <v>1233</v>
      </c>
      <c r="K21" s="617" t="s">
        <v>50</v>
      </c>
      <c r="L21" s="617"/>
      <c r="M21" s="671">
        <v>55000</v>
      </c>
      <c r="N21" s="617"/>
      <c r="O21" s="671">
        <v>55000</v>
      </c>
      <c r="P21" s="617"/>
      <c r="Q21" s="617" t="s">
        <v>1234</v>
      </c>
      <c r="R21" s="617" t="s">
        <v>1235</v>
      </c>
      <c r="S21" s="20"/>
    </row>
    <row r="22" spans="1:19" ht="94.5" customHeight="1" x14ac:dyDescent="0.25">
      <c r="A22" s="618"/>
      <c r="B22" s="618"/>
      <c r="C22" s="618"/>
      <c r="D22" s="618"/>
      <c r="E22" s="618"/>
      <c r="F22" s="618"/>
      <c r="G22" s="406" t="s">
        <v>1254</v>
      </c>
      <c r="H22" s="406" t="s">
        <v>45</v>
      </c>
      <c r="I22" s="410">
        <v>200</v>
      </c>
      <c r="J22" s="618"/>
      <c r="K22" s="618"/>
      <c r="L22" s="618"/>
      <c r="M22" s="787"/>
      <c r="N22" s="618"/>
      <c r="O22" s="787"/>
      <c r="P22" s="618"/>
      <c r="Q22" s="618"/>
      <c r="R22" s="618"/>
      <c r="S22" s="20"/>
    </row>
    <row r="23" spans="1:19" ht="108" customHeight="1" x14ac:dyDescent="0.25">
      <c r="A23" s="618"/>
      <c r="B23" s="618"/>
      <c r="C23" s="618"/>
      <c r="D23" s="618"/>
      <c r="E23" s="618"/>
      <c r="F23" s="618"/>
      <c r="G23" s="406" t="s">
        <v>1236</v>
      </c>
      <c r="H23" s="406" t="s">
        <v>726</v>
      </c>
      <c r="I23" s="410">
        <v>1</v>
      </c>
      <c r="J23" s="618"/>
      <c r="K23" s="618"/>
      <c r="L23" s="618"/>
      <c r="M23" s="787"/>
      <c r="N23" s="618"/>
      <c r="O23" s="787"/>
      <c r="P23" s="618"/>
      <c r="Q23" s="618"/>
      <c r="R23" s="618"/>
      <c r="S23" s="20"/>
    </row>
    <row r="24" spans="1:19" ht="78" customHeight="1" x14ac:dyDescent="0.25">
      <c r="A24" s="618"/>
      <c r="B24" s="619"/>
      <c r="C24" s="619"/>
      <c r="D24" s="619"/>
      <c r="E24" s="619"/>
      <c r="F24" s="619"/>
      <c r="G24" s="406" t="s">
        <v>1256</v>
      </c>
      <c r="H24" s="406" t="s">
        <v>726</v>
      </c>
      <c r="I24" s="410">
        <v>1</v>
      </c>
      <c r="J24" s="619"/>
      <c r="K24" s="619"/>
      <c r="L24" s="619"/>
      <c r="M24" s="788"/>
      <c r="N24" s="619"/>
      <c r="O24" s="788"/>
      <c r="P24" s="619"/>
      <c r="Q24" s="619"/>
      <c r="R24" s="619"/>
      <c r="S24" s="20"/>
    </row>
    <row r="25" spans="1:19" ht="71.25" customHeight="1" x14ac:dyDescent="0.25">
      <c r="A25" s="677">
        <v>9</v>
      </c>
      <c r="B25" s="667">
        <v>1</v>
      </c>
      <c r="C25" s="667">
        <v>4</v>
      </c>
      <c r="D25" s="667">
        <v>5</v>
      </c>
      <c r="E25" s="667" t="s">
        <v>2047</v>
      </c>
      <c r="F25" s="667" t="s">
        <v>1257</v>
      </c>
      <c r="G25" s="667" t="s">
        <v>1258</v>
      </c>
      <c r="H25" s="408" t="s">
        <v>726</v>
      </c>
      <c r="I25" s="408">
        <v>1</v>
      </c>
      <c r="J25" s="667" t="s">
        <v>1233</v>
      </c>
      <c r="K25" s="667" t="s">
        <v>42</v>
      </c>
      <c r="L25" s="667"/>
      <c r="M25" s="668">
        <v>5000</v>
      </c>
      <c r="N25" s="667"/>
      <c r="O25" s="668">
        <v>5000</v>
      </c>
      <c r="P25" s="667"/>
      <c r="Q25" s="667" t="s">
        <v>1234</v>
      </c>
      <c r="R25" s="667" t="s">
        <v>1235</v>
      </c>
    </row>
    <row r="26" spans="1:19" ht="67.5" customHeight="1" x14ac:dyDescent="0.25">
      <c r="A26" s="727"/>
      <c r="B26" s="667"/>
      <c r="C26" s="667"/>
      <c r="D26" s="667"/>
      <c r="E26" s="667"/>
      <c r="F26" s="667"/>
      <c r="G26" s="667"/>
      <c r="H26" s="408" t="s">
        <v>45</v>
      </c>
      <c r="I26" s="408">
        <v>20</v>
      </c>
      <c r="J26" s="667"/>
      <c r="K26" s="667"/>
      <c r="L26" s="667"/>
      <c r="M26" s="668"/>
      <c r="N26" s="667"/>
      <c r="O26" s="668"/>
      <c r="P26" s="667"/>
      <c r="Q26" s="667"/>
      <c r="R26" s="667"/>
    </row>
    <row r="27" spans="1:19" ht="90.75" customHeight="1" x14ac:dyDescent="0.25">
      <c r="A27" s="727"/>
      <c r="B27" s="667"/>
      <c r="C27" s="667"/>
      <c r="D27" s="667"/>
      <c r="E27" s="667"/>
      <c r="F27" s="667"/>
      <c r="G27" s="408" t="s">
        <v>1236</v>
      </c>
      <c r="H27" s="408" t="s">
        <v>726</v>
      </c>
      <c r="I27" s="408">
        <v>1</v>
      </c>
      <c r="J27" s="667"/>
      <c r="K27" s="667"/>
      <c r="L27" s="667"/>
      <c r="M27" s="668"/>
      <c r="N27" s="667"/>
      <c r="O27" s="668"/>
      <c r="P27" s="667"/>
      <c r="Q27" s="667"/>
      <c r="R27" s="667"/>
    </row>
    <row r="28" spans="1:19" ht="90.75" customHeight="1" x14ac:dyDescent="0.25">
      <c r="A28" s="677">
        <v>10</v>
      </c>
      <c r="B28" s="682">
        <v>1</v>
      </c>
      <c r="C28" s="682">
        <v>4</v>
      </c>
      <c r="D28" s="682">
        <v>2</v>
      </c>
      <c r="E28" s="617" t="s">
        <v>1259</v>
      </c>
      <c r="F28" s="617" t="s">
        <v>1260</v>
      </c>
      <c r="G28" s="411" t="s">
        <v>1132</v>
      </c>
      <c r="H28" s="408" t="s">
        <v>45</v>
      </c>
      <c r="I28" s="408">
        <v>15</v>
      </c>
      <c r="J28" s="617" t="s">
        <v>1261</v>
      </c>
      <c r="K28" s="667" t="s">
        <v>52</v>
      </c>
      <c r="L28" s="667"/>
      <c r="M28" s="668">
        <v>23626.49</v>
      </c>
      <c r="N28" s="667"/>
      <c r="O28" s="668">
        <v>23626.49</v>
      </c>
      <c r="P28" s="667"/>
      <c r="Q28" s="617" t="s">
        <v>1234</v>
      </c>
      <c r="R28" s="617" t="s">
        <v>1235</v>
      </c>
    </row>
    <row r="29" spans="1:19" ht="113.25" customHeight="1" x14ac:dyDescent="0.25">
      <c r="A29" s="727"/>
      <c r="B29" s="682"/>
      <c r="C29" s="682"/>
      <c r="D29" s="682"/>
      <c r="E29" s="619"/>
      <c r="F29" s="619"/>
      <c r="G29" s="411" t="s">
        <v>1236</v>
      </c>
      <c r="H29" s="411" t="s">
        <v>726</v>
      </c>
      <c r="I29" s="411">
        <v>1</v>
      </c>
      <c r="J29" s="619"/>
      <c r="K29" s="667"/>
      <c r="L29" s="667"/>
      <c r="M29" s="668"/>
      <c r="N29" s="667"/>
      <c r="O29" s="668"/>
      <c r="P29" s="667"/>
      <c r="Q29" s="619"/>
      <c r="R29" s="619"/>
    </row>
    <row r="30" spans="1:19" s="11" customFormat="1" ht="342.75" customHeight="1" x14ac:dyDescent="0.25">
      <c r="A30" s="408">
        <v>11</v>
      </c>
      <c r="B30" s="408">
        <v>1</v>
      </c>
      <c r="C30" s="408">
        <v>4</v>
      </c>
      <c r="D30" s="408">
        <v>2</v>
      </c>
      <c r="E30" s="408" t="s">
        <v>1262</v>
      </c>
      <c r="F30" s="408" t="s">
        <v>2048</v>
      </c>
      <c r="G30" s="408" t="s">
        <v>1132</v>
      </c>
      <c r="H30" s="408" t="s">
        <v>45</v>
      </c>
      <c r="I30" s="408">
        <v>10</v>
      </c>
      <c r="J30" s="408" t="s">
        <v>1264</v>
      </c>
      <c r="K30" s="408" t="s">
        <v>52</v>
      </c>
      <c r="L30" s="408"/>
      <c r="M30" s="496">
        <v>9000</v>
      </c>
      <c r="N30" s="408"/>
      <c r="O30" s="496">
        <v>9000</v>
      </c>
      <c r="P30" s="408"/>
      <c r="Q30" s="408" t="s">
        <v>1234</v>
      </c>
      <c r="R30" s="408" t="s">
        <v>1235</v>
      </c>
    </row>
    <row r="31" spans="1:19" ht="54.75" customHeight="1" x14ac:dyDescent="0.25">
      <c r="A31" s="842">
        <v>12</v>
      </c>
      <c r="B31" s="617">
        <v>1</v>
      </c>
      <c r="C31" s="617">
        <v>4</v>
      </c>
      <c r="D31" s="617">
        <v>2</v>
      </c>
      <c r="E31" s="617" t="s">
        <v>1265</v>
      </c>
      <c r="F31" s="617" t="s">
        <v>1266</v>
      </c>
      <c r="G31" s="617" t="s">
        <v>51</v>
      </c>
      <c r="H31" s="408" t="s">
        <v>726</v>
      </c>
      <c r="I31" s="408">
        <v>2</v>
      </c>
      <c r="J31" s="617" t="s">
        <v>1263</v>
      </c>
      <c r="K31" s="617" t="s">
        <v>42</v>
      </c>
      <c r="L31" s="617"/>
      <c r="M31" s="671">
        <v>11000</v>
      </c>
      <c r="N31" s="617"/>
      <c r="O31" s="671">
        <v>11000</v>
      </c>
      <c r="P31" s="617"/>
      <c r="Q31" s="617" t="s">
        <v>1234</v>
      </c>
      <c r="R31" s="617" t="s">
        <v>1235</v>
      </c>
    </row>
    <row r="32" spans="1:19" ht="60" customHeight="1" x14ac:dyDescent="0.25">
      <c r="A32" s="843"/>
      <c r="B32" s="618"/>
      <c r="C32" s="618"/>
      <c r="D32" s="618"/>
      <c r="E32" s="618"/>
      <c r="F32" s="618"/>
      <c r="G32" s="619"/>
      <c r="H32" s="408" t="s">
        <v>45</v>
      </c>
      <c r="I32" s="408">
        <v>40</v>
      </c>
      <c r="J32" s="618"/>
      <c r="K32" s="618"/>
      <c r="L32" s="618"/>
      <c r="M32" s="787"/>
      <c r="N32" s="618"/>
      <c r="O32" s="787"/>
      <c r="P32" s="618"/>
      <c r="Q32" s="618"/>
      <c r="R32" s="618"/>
    </row>
    <row r="33" spans="1:18" ht="85.5" customHeight="1" x14ac:dyDescent="0.25">
      <c r="A33" s="843"/>
      <c r="B33" s="619"/>
      <c r="C33" s="619"/>
      <c r="D33" s="619"/>
      <c r="E33" s="619"/>
      <c r="F33" s="619"/>
      <c r="G33" s="407" t="s">
        <v>1236</v>
      </c>
      <c r="H33" s="408" t="s">
        <v>726</v>
      </c>
      <c r="I33" s="408">
        <v>1</v>
      </c>
      <c r="J33" s="619"/>
      <c r="K33" s="619"/>
      <c r="L33" s="619"/>
      <c r="M33" s="788"/>
      <c r="N33" s="619"/>
      <c r="O33" s="788"/>
      <c r="P33" s="619"/>
      <c r="Q33" s="619"/>
      <c r="R33" s="619"/>
    </row>
    <row r="34" spans="1:18" ht="269.25" customHeight="1" x14ac:dyDescent="0.25">
      <c r="A34" s="410">
        <v>13</v>
      </c>
      <c r="B34" s="411">
        <v>1</v>
      </c>
      <c r="C34" s="411">
        <v>4</v>
      </c>
      <c r="D34" s="411">
        <v>2</v>
      </c>
      <c r="E34" s="408" t="s">
        <v>1267</v>
      </c>
      <c r="F34" s="408" t="s">
        <v>1268</v>
      </c>
      <c r="G34" s="411" t="s">
        <v>714</v>
      </c>
      <c r="H34" s="411" t="s">
        <v>726</v>
      </c>
      <c r="I34" s="411">
        <v>10</v>
      </c>
      <c r="J34" s="408" t="s">
        <v>1263</v>
      </c>
      <c r="K34" s="411" t="s">
        <v>52</v>
      </c>
      <c r="L34" s="411"/>
      <c r="M34" s="438">
        <v>49200</v>
      </c>
      <c r="N34" s="411"/>
      <c r="O34" s="438">
        <v>49200</v>
      </c>
      <c r="P34" s="411"/>
      <c r="Q34" s="408" t="s">
        <v>1234</v>
      </c>
      <c r="R34" s="408" t="s">
        <v>1235</v>
      </c>
    </row>
    <row r="35" spans="1:18" ht="162.75" customHeight="1" x14ac:dyDescent="0.25">
      <c r="A35" s="411">
        <v>14</v>
      </c>
      <c r="B35" s="411">
        <v>1</v>
      </c>
      <c r="C35" s="411">
        <v>4</v>
      </c>
      <c r="D35" s="411">
        <v>2</v>
      </c>
      <c r="E35" s="408" t="s">
        <v>1269</v>
      </c>
      <c r="F35" s="408" t="s">
        <v>1270</v>
      </c>
      <c r="G35" s="411" t="s">
        <v>1271</v>
      </c>
      <c r="H35" s="411" t="s">
        <v>726</v>
      </c>
      <c r="I35" s="411">
        <v>10</v>
      </c>
      <c r="J35" s="408" t="s">
        <v>1272</v>
      </c>
      <c r="K35" s="411" t="s">
        <v>52</v>
      </c>
      <c r="L35" s="411"/>
      <c r="M35" s="438">
        <v>59040</v>
      </c>
      <c r="N35" s="411"/>
      <c r="O35" s="438">
        <v>59040</v>
      </c>
      <c r="P35" s="411"/>
      <c r="Q35" s="408" t="s">
        <v>1234</v>
      </c>
      <c r="R35" s="408" t="s">
        <v>1235</v>
      </c>
    </row>
    <row r="36" spans="1:18" s="129" customFormat="1" ht="52.5" customHeight="1" x14ac:dyDescent="0.25">
      <c r="A36" s="682">
        <v>15</v>
      </c>
      <c r="B36" s="682">
        <v>1</v>
      </c>
      <c r="C36" s="682">
        <v>4</v>
      </c>
      <c r="D36" s="682">
        <v>2</v>
      </c>
      <c r="E36" s="682" t="s">
        <v>1273</v>
      </c>
      <c r="F36" s="667" t="s">
        <v>1274</v>
      </c>
      <c r="G36" s="682" t="s">
        <v>74</v>
      </c>
      <c r="H36" s="411" t="s">
        <v>972</v>
      </c>
      <c r="I36" s="411">
        <v>3</v>
      </c>
      <c r="J36" s="667" t="s">
        <v>1275</v>
      </c>
      <c r="K36" s="682" t="s">
        <v>42</v>
      </c>
      <c r="L36" s="682"/>
      <c r="M36" s="720">
        <v>15000</v>
      </c>
      <c r="N36" s="682"/>
      <c r="O36" s="720">
        <v>15000</v>
      </c>
      <c r="P36" s="682"/>
      <c r="Q36" s="667" t="s">
        <v>1234</v>
      </c>
      <c r="R36" s="667" t="s">
        <v>1235</v>
      </c>
    </row>
    <row r="37" spans="1:18" s="129" customFormat="1" ht="82.5" customHeight="1" x14ac:dyDescent="0.25">
      <c r="A37" s="682"/>
      <c r="B37" s="682"/>
      <c r="C37" s="682"/>
      <c r="D37" s="682"/>
      <c r="E37" s="682"/>
      <c r="F37" s="682"/>
      <c r="G37" s="682"/>
      <c r="H37" s="411" t="s">
        <v>45</v>
      </c>
      <c r="I37" s="411">
        <v>60</v>
      </c>
      <c r="J37" s="682"/>
      <c r="K37" s="682"/>
      <c r="L37" s="682"/>
      <c r="M37" s="720"/>
      <c r="N37" s="682"/>
      <c r="O37" s="720"/>
      <c r="P37" s="682"/>
      <c r="Q37" s="667"/>
      <c r="R37" s="667"/>
    </row>
    <row r="38" spans="1:18" s="129" customFormat="1" ht="115.5" customHeight="1" x14ac:dyDescent="0.25">
      <c r="A38" s="682"/>
      <c r="B38" s="682"/>
      <c r="C38" s="682"/>
      <c r="D38" s="682"/>
      <c r="E38" s="682"/>
      <c r="F38" s="682"/>
      <c r="G38" s="411" t="s">
        <v>1276</v>
      </c>
      <c r="H38" s="411" t="s">
        <v>726</v>
      </c>
      <c r="I38" s="411">
        <v>1</v>
      </c>
      <c r="J38" s="682"/>
      <c r="K38" s="682"/>
      <c r="L38" s="682"/>
      <c r="M38" s="720"/>
      <c r="N38" s="682"/>
      <c r="O38" s="720"/>
      <c r="P38" s="682"/>
      <c r="Q38" s="667"/>
      <c r="R38" s="667"/>
    </row>
    <row r="39" spans="1:18" s="129" customFormat="1" ht="192.75" customHeight="1" x14ac:dyDescent="0.25">
      <c r="A39" s="411">
        <v>16</v>
      </c>
      <c r="B39" s="411">
        <v>1</v>
      </c>
      <c r="C39" s="411">
        <v>4</v>
      </c>
      <c r="D39" s="411">
        <v>2</v>
      </c>
      <c r="E39" s="408" t="s">
        <v>1277</v>
      </c>
      <c r="F39" s="408" t="s">
        <v>1278</v>
      </c>
      <c r="G39" s="411" t="s">
        <v>35</v>
      </c>
      <c r="H39" s="411" t="s">
        <v>45</v>
      </c>
      <c r="I39" s="411">
        <v>50</v>
      </c>
      <c r="J39" s="408" t="s">
        <v>1279</v>
      </c>
      <c r="K39" s="411" t="s">
        <v>42</v>
      </c>
      <c r="L39" s="440"/>
      <c r="M39" s="438">
        <v>12000</v>
      </c>
      <c r="N39" s="440"/>
      <c r="O39" s="438">
        <v>12000</v>
      </c>
      <c r="P39" s="440"/>
      <c r="Q39" s="408" t="s">
        <v>1234</v>
      </c>
      <c r="R39" s="408" t="s">
        <v>1235</v>
      </c>
    </row>
    <row r="40" spans="1:18" s="129" customFormat="1" ht="238.5" customHeight="1" x14ac:dyDescent="0.25">
      <c r="A40" s="408">
        <v>17</v>
      </c>
      <c r="B40" s="408">
        <v>1</v>
      </c>
      <c r="C40" s="408">
        <v>4</v>
      </c>
      <c r="D40" s="408">
        <v>5</v>
      </c>
      <c r="E40" s="408" t="s">
        <v>1280</v>
      </c>
      <c r="F40" s="408" t="s">
        <v>1281</v>
      </c>
      <c r="G40" s="408" t="s">
        <v>1132</v>
      </c>
      <c r="H40" s="408" t="s">
        <v>45</v>
      </c>
      <c r="I40" s="408">
        <v>14</v>
      </c>
      <c r="J40" s="408" t="s">
        <v>1261</v>
      </c>
      <c r="K40" s="408" t="s">
        <v>42</v>
      </c>
      <c r="L40" s="408"/>
      <c r="M40" s="409">
        <v>24297.01</v>
      </c>
      <c r="N40" s="408"/>
      <c r="O40" s="409">
        <v>24297.01</v>
      </c>
      <c r="P40" s="408"/>
      <c r="Q40" s="408" t="s">
        <v>1234</v>
      </c>
      <c r="R40" s="408" t="s">
        <v>1235</v>
      </c>
    </row>
    <row r="41" spans="1:18" s="129" customFormat="1" ht="23.25" customHeight="1" x14ac:dyDescent="0.25">
      <c r="A41" s="332"/>
      <c r="B41" s="332"/>
      <c r="C41" s="332"/>
      <c r="D41" s="332"/>
      <c r="E41" s="332"/>
      <c r="F41" s="332"/>
      <c r="G41" s="332"/>
      <c r="H41" s="332"/>
      <c r="I41" s="332"/>
      <c r="J41" s="332"/>
      <c r="K41" s="332"/>
      <c r="L41" s="332"/>
      <c r="M41" s="332"/>
      <c r="N41" s="332"/>
      <c r="O41" s="332"/>
      <c r="P41" s="332"/>
      <c r="Q41" s="332"/>
      <c r="R41" s="332"/>
    </row>
    <row r="42" spans="1:18" ht="15.75" x14ac:dyDescent="0.25">
      <c r="M42" s="811"/>
      <c r="N42" s="792" t="s">
        <v>36</v>
      </c>
      <c r="O42" s="792"/>
      <c r="P42" s="792"/>
    </row>
    <row r="43" spans="1:18" x14ac:dyDescent="0.25">
      <c r="M43" s="811"/>
      <c r="N43" s="312" t="s">
        <v>37</v>
      </c>
      <c r="O43" s="811" t="s">
        <v>38</v>
      </c>
      <c r="P43" s="811"/>
    </row>
    <row r="44" spans="1:18" x14ac:dyDescent="0.25">
      <c r="M44" s="811"/>
      <c r="N44" s="312"/>
      <c r="O44" s="312">
        <v>2020</v>
      </c>
      <c r="P44" s="312">
        <v>2021</v>
      </c>
    </row>
    <row r="45" spans="1:18" x14ac:dyDescent="0.25">
      <c r="M45" s="312" t="s">
        <v>2002</v>
      </c>
      <c r="N45" s="313">
        <v>17</v>
      </c>
      <c r="O45" s="314">
        <f>O7+O9+O11+O13+O15+O17+O19+O21+O25+O28+O30+O31+O34+O35+O36+O39+O40</f>
        <v>350000</v>
      </c>
      <c r="P45" s="314"/>
    </row>
  </sheetData>
  <mergeCells count="200">
    <mergeCell ref="Q4:Q5"/>
    <mergeCell ref="R4:R5"/>
    <mergeCell ref="G4:G5"/>
    <mergeCell ref="H4:I4"/>
    <mergeCell ref="J4:J5"/>
    <mergeCell ref="K4:L4"/>
    <mergeCell ref="M4:N4"/>
    <mergeCell ref="O4:P4"/>
    <mergeCell ref="A4:A5"/>
    <mergeCell ref="B4:B5"/>
    <mergeCell ref="C4:C5"/>
    <mergeCell ref="D4:D5"/>
    <mergeCell ref="E4:E5"/>
    <mergeCell ref="F4:F5"/>
    <mergeCell ref="M7:M8"/>
    <mergeCell ref="N7:N8"/>
    <mergeCell ref="O7:O8"/>
    <mergeCell ref="P7:P8"/>
    <mergeCell ref="Q7:Q8"/>
    <mergeCell ref="R7:R8"/>
    <mergeCell ref="A7:A8"/>
    <mergeCell ref="B7:B8"/>
    <mergeCell ref="C7:C8"/>
    <mergeCell ref="D7:D8"/>
    <mergeCell ref="E7:E8"/>
    <mergeCell ref="F7:F8"/>
    <mergeCell ref="J7:J8"/>
    <mergeCell ref="K7:K8"/>
    <mergeCell ref="L7:L8"/>
    <mergeCell ref="N9:N10"/>
    <mergeCell ref="O9:O10"/>
    <mergeCell ref="P9:P10"/>
    <mergeCell ref="Q9:Q10"/>
    <mergeCell ref="R9:R10"/>
    <mergeCell ref="A9:A10"/>
    <mergeCell ref="B9:B10"/>
    <mergeCell ref="C9:C10"/>
    <mergeCell ref="D9:D10"/>
    <mergeCell ref="E9:E10"/>
    <mergeCell ref="F9:F10"/>
    <mergeCell ref="J9:J10"/>
    <mergeCell ref="K9:K10"/>
    <mergeCell ref="L9:L10"/>
    <mergeCell ref="J11:J12"/>
    <mergeCell ref="K11:K12"/>
    <mergeCell ref="A11:A12"/>
    <mergeCell ref="B11:B12"/>
    <mergeCell ref="C11:C12"/>
    <mergeCell ref="D11:D12"/>
    <mergeCell ref="E11:E12"/>
    <mergeCell ref="F11:F12"/>
    <mergeCell ref="M9:M10"/>
    <mergeCell ref="P11:P12"/>
    <mergeCell ref="Q11:Q12"/>
    <mergeCell ref="R11:R12"/>
    <mergeCell ref="L11:L12"/>
    <mergeCell ref="M11:M12"/>
    <mergeCell ref="N11:N12"/>
    <mergeCell ref="O11:O12"/>
    <mergeCell ref="R13:R14"/>
    <mergeCell ref="L13:L14"/>
    <mergeCell ref="M13:M14"/>
    <mergeCell ref="N13:N14"/>
    <mergeCell ref="O13:O14"/>
    <mergeCell ref="P13:P14"/>
    <mergeCell ref="Q13:Q14"/>
    <mergeCell ref="A13:A14"/>
    <mergeCell ref="B13:B14"/>
    <mergeCell ref="C13:C14"/>
    <mergeCell ref="M17:M18"/>
    <mergeCell ref="N17:N18"/>
    <mergeCell ref="O17:O18"/>
    <mergeCell ref="P17:P18"/>
    <mergeCell ref="Q17:Q18"/>
    <mergeCell ref="A15:A16"/>
    <mergeCell ref="B15:B16"/>
    <mergeCell ref="C15:C16"/>
    <mergeCell ref="D15:D16"/>
    <mergeCell ref="E15:E16"/>
    <mergeCell ref="F15:F16"/>
    <mergeCell ref="J15:J16"/>
    <mergeCell ref="K15:K16"/>
    <mergeCell ref="D13:D14"/>
    <mergeCell ref="E13:E14"/>
    <mergeCell ref="F13:F14"/>
    <mergeCell ref="J13:J14"/>
    <mergeCell ref="A17:A18"/>
    <mergeCell ref="K13:K14"/>
    <mergeCell ref="B17:B18"/>
    <mergeCell ref="C17:C18"/>
    <mergeCell ref="D17:D18"/>
    <mergeCell ref="E17:E18"/>
    <mergeCell ref="F17:F18"/>
    <mergeCell ref="J17:J18"/>
    <mergeCell ref="K17:K18"/>
    <mergeCell ref="L17:L18"/>
    <mergeCell ref="L15:L16"/>
    <mergeCell ref="J19:J20"/>
    <mergeCell ref="K19:K20"/>
    <mergeCell ref="L19:L20"/>
    <mergeCell ref="M19:M20"/>
    <mergeCell ref="N19:N20"/>
    <mergeCell ref="O19:O20"/>
    <mergeCell ref="A19:A20"/>
    <mergeCell ref="B19:B20"/>
    <mergeCell ref="C19:C20"/>
    <mergeCell ref="R21:R24"/>
    <mergeCell ref="M21:M24"/>
    <mergeCell ref="N21:N24"/>
    <mergeCell ref="O21:O24"/>
    <mergeCell ref="M15:M16"/>
    <mergeCell ref="N15:N16"/>
    <mergeCell ref="O15:O16"/>
    <mergeCell ref="P15:P16"/>
    <mergeCell ref="Q15:Q16"/>
    <mergeCell ref="P19:P20"/>
    <mergeCell ref="Q19:Q20"/>
    <mergeCell ref="R19:R20"/>
    <mergeCell ref="R17:R18"/>
    <mergeCell ref="R15:R16"/>
    <mergeCell ref="D19:D20"/>
    <mergeCell ref="E19:E20"/>
    <mergeCell ref="F19:F20"/>
    <mergeCell ref="A21:A24"/>
    <mergeCell ref="B21:B24"/>
    <mergeCell ref="C21:C24"/>
    <mergeCell ref="D21:D24"/>
    <mergeCell ref="E21:E24"/>
    <mergeCell ref="F21:F24"/>
    <mergeCell ref="C25:C27"/>
    <mergeCell ref="D25:D27"/>
    <mergeCell ref="E25:E27"/>
    <mergeCell ref="F25:F27"/>
    <mergeCell ref="G25:G26"/>
    <mergeCell ref="J25:J27"/>
    <mergeCell ref="K25:K27"/>
    <mergeCell ref="P21:P24"/>
    <mergeCell ref="Q21:Q24"/>
    <mergeCell ref="L21:L24"/>
    <mergeCell ref="J21:J24"/>
    <mergeCell ref="K21:K24"/>
    <mergeCell ref="A28:A29"/>
    <mergeCell ref="B28:B29"/>
    <mergeCell ref="C28:C29"/>
    <mergeCell ref="D28:D29"/>
    <mergeCell ref="E28:E29"/>
    <mergeCell ref="F28:F29"/>
    <mergeCell ref="J28:J29"/>
    <mergeCell ref="K28:K29"/>
    <mergeCell ref="R25:R27"/>
    <mergeCell ref="M25:M27"/>
    <mergeCell ref="N25:N27"/>
    <mergeCell ref="R28:R29"/>
    <mergeCell ref="L28:L29"/>
    <mergeCell ref="O25:O27"/>
    <mergeCell ref="P25:P27"/>
    <mergeCell ref="Q25:Q27"/>
    <mergeCell ref="M28:M29"/>
    <mergeCell ref="N28:N29"/>
    <mergeCell ref="O28:O29"/>
    <mergeCell ref="P28:P29"/>
    <mergeCell ref="Q28:Q29"/>
    <mergeCell ref="L25:L27"/>
    <mergeCell ref="A25:A27"/>
    <mergeCell ref="B25:B27"/>
    <mergeCell ref="R36:R38"/>
    <mergeCell ref="G31:G32"/>
    <mergeCell ref="J31:J33"/>
    <mergeCell ref="K31:K33"/>
    <mergeCell ref="L31:L33"/>
    <mergeCell ref="M31:M33"/>
    <mergeCell ref="N31:N33"/>
    <mergeCell ref="A31:A33"/>
    <mergeCell ref="B31:B33"/>
    <mergeCell ref="C31:C33"/>
    <mergeCell ref="D31:D33"/>
    <mergeCell ref="E31:E33"/>
    <mergeCell ref="F31:F33"/>
    <mergeCell ref="O31:O33"/>
    <mergeCell ref="P31:P33"/>
    <mergeCell ref="Q31:Q33"/>
    <mergeCell ref="R31:R33"/>
    <mergeCell ref="A36:A38"/>
    <mergeCell ref="B36:B38"/>
    <mergeCell ref="C36:C38"/>
    <mergeCell ref="D36:D38"/>
    <mergeCell ref="E36:E38"/>
    <mergeCell ref="F36:F38"/>
    <mergeCell ref="G36:G37"/>
    <mergeCell ref="J36:J38"/>
    <mergeCell ref="Q36:Q38"/>
    <mergeCell ref="M42:M44"/>
    <mergeCell ref="N42:P42"/>
    <mergeCell ref="O43:P43"/>
    <mergeCell ref="K36:K38"/>
    <mergeCell ref="L36:L38"/>
    <mergeCell ref="M36:M38"/>
    <mergeCell ref="N36:N38"/>
    <mergeCell ref="O36:O38"/>
    <mergeCell ref="P36:P3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S34"/>
  <sheetViews>
    <sheetView topLeftCell="A18" zoomScale="60" zoomScaleNormal="60" workbookViewId="0">
      <selection activeCell="G24" sqref="G24:G25"/>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15.855468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251" t="s">
        <v>2049</v>
      </c>
    </row>
    <row r="3" spans="1:19" x14ac:dyDescent="0.25">
      <c r="M3" s="2"/>
      <c r="N3" s="2"/>
      <c r="O3" s="2"/>
      <c r="P3" s="2"/>
    </row>
    <row r="4" spans="1:19" s="4" customFormat="1" ht="47.25" customHeight="1" x14ac:dyDescent="0.25">
      <c r="A4" s="849" t="s">
        <v>0</v>
      </c>
      <c r="B4" s="594" t="s">
        <v>1</v>
      </c>
      <c r="C4" s="594" t="s">
        <v>2</v>
      </c>
      <c r="D4" s="594" t="s">
        <v>3</v>
      </c>
      <c r="E4" s="849" t="s">
        <v>4</v>
      </c>
      <c r="F4" s="849" t="s">
        <v>5</v>
      </c>
      <c r="G4" s="849" t="s">
        <v>6</v>
      </c>
      <c r="H4" s="594" t="s">
        <v>7</v>
      </c>
      <c r="I4" s="594"/>
      <c r="J4" s="849" t="s">
        <v>8</v>
      </c>
      <c r="K4" s="594" t="s">
        <v>9</v>
      </c>
      <c r="L4" s="850"/>
      <c r="M4" s="597" t="s">
        <v>10</v>
      </c>
      <c r="N4" s="597"/>
      <c r="O4" s="597" t="s">
        <v>11</v>
      </c>
      <c r="P4" s="597"/>
      <c r="Q4" s="849" t="s">
        <v>12</v>
      </c>
      <c r="R4" s="594" t="s">
        <v>13</v>
      </c>
      <c r="S4" s="3"/>
    </row>
    <row r="5" spans="1:19" s="4" customFormat="1" x14ac:dyDescent="0.2">
      <c r="A5" s="849"/>
      <c r="B5" s="594"/>
      <c r="C5" s="594"/>
      <c r="D5" s="594"/>
      <c r="E5" s="849"/>
      <c r="F5" s="849"/>
      <c r="G5" s="849"/>
      <c r="H5" s="247" t="s">
        <v>14</v>
      </c>
      <c r="I5" s="247" t="s">
        <v>15</v>
      </c>
      <c r="J5" s="849"/>
      <c r="K5" s="247">
        <v>2020</v>
      </c>
      <c r="L5" s="247">
        <v>2021</v>
      </c>
      <c r="M5" s="5">
        <v>2020</v>
      </c>
      <c r="N5" s="5">
        <v>2021</v>
      </c>
      <c r="O5" s="5">
        <v>2020</v>
      </c>
      <c r="P5" s="5">
        <v>2021</v>
      </c>
      <c r="Q5" s="849"/>
      <c r="R5" s="594"/>
      <c r="S5" s="3"/>
    </row>
    <row r="6" spans="1:19" s="4" customFormat="1" ht="15.75" customHeight="1" x14ac:dyDescent="0.2">
      <c r="A6" s="333" t="s">
        <v>16</v>
      </c>
      <c r="B6" s="247" t="s">
        <v>17</v>
      </c>
      <c r="C6" s="247" t="s">
        <v>18</v>
      </c>
      <c r="D6" s="247" t="s">
        <v>19</v>
      </c>
      <c r="E6" s="333" t="s">
        <v>20</v>
      </c>
      <c r="F6" s="333" t="s">
        <v>21</v>
      </c>
      <c r="G6" s="333" t="s">
        <v>22</v>
      </c>
      <c r="H6" s="247" t="s">
        <v>23</v>
      </c>
      <c r="I6" s="247" t="s">
        <v>24</v>
      </c>
      <c r="J6" s="333" t="s">
        <v>25</v>
      </c>
      <c r="K6" s="247" t="s">
        <v>26</v>
      </c>
      <c r="L6" s="247" t="s">
        <v>27</v>
      </c>
      <c r="M6" s="248" t="s">
        <v>28</v>
      </c>
      <c r="N6" s="248" t="s">
        <v>29</v>
      </c>
      <c r="O6" s="248" t="s">
        <v>30</v>
      </c>
      <c r="P6" s="248" t="s">
        <v>31</v>
      </c>
      <c r="Q6" s="333" t="s">
        <v>32</v>
      </c>
      <c r="R6" s="247" t="s">
        <v>33</v>
      </c>
      <c r="S6" s="3"/>
    </row>
    <row r="7" spans="1:19" s="11" customFormat="1" ht="165" x14ac:dyDescent="0.25">
      <c r="A7" s="411">
        <v>1</v>
      </c>
      <c r="B7" s="411">
        <v>1</v>
      </c>
      <c r="C7" s="411">
        <v>4</v>
      </c>
      <c r="D7" s="408">
        <v>5</v>
      </c>
      <c r="E7" s="434" t="s">
        <v>1282</v>
      </c>
      <c r="F7" s="434" t="s">
        <v>1283</v>
      </c>
      <c r="G7" s="408" t="s">
        <v>51</v>
      </c>
      <c r="H7" s="408" t="s">
        <v>45</v>
      </c>
      <c r="I7" s="469" t="s">
        <v>54</v>
      </c>
      <c r="J7" s="408" t="s">
        <v>1284</v>
      </c>
      <c r="K7" s="439" t="s">
        <v>49</v>
      </c>
      <c r="L7" s="439"/>
      <c r="M7" s="438">
        <v>70000</v>
      </c>
      <c r="N7" s="411"/>
      <c r="O7" s="438">
        <v>70000</v>
      </c>
      <c r="P7" s="438"/>
      <c r="Q7" s="408" t="s">
        <v>1285</v>
      </c>
      <c r="R7" s="408" t="s">
        <v>1286</v>
      </c>
      <c r="S7" s="19"/>
    </row>
    <row r="8" spans="1:19" s="11" customFormat="1" ht="270" x14ac:dyDescent="0.25">
      <c r="A8" s="408">
        <v>2</v>
      </c>
      <c r="B8" s="408">
        <v>1</v>
      </c>
      <c r="C8" s="408">
        <v>4</v>
      </c>
      <c r="D8" s="408">
        <v>5</v>
      </c>
      <c r="E8" s="434" t="s">
        <v>1287</v>
      </c>
      <c r="F8" s="434" t="s">
        <v>1288</v>
      </c>
      <c r="G8" s="408" t="s">
        <v>1289</v>
      </c>
      <c r="H8" s="408" t="s">
        <v>1033</v>
      </c>
      <c r="I8" s="408">
        <v>1</v>
      </c>
      <c r="J8" s="408" t="s">
        <v>1290</v>
      </c>
      <c r="K8" s="408" t="s">
        <v>52</v>
      </c>
      <c r="L8" s="408"/>
      <c r="M8" s="409">
        <v>30000</v>
      </c>
      <c r="N8" s="408"/>
      <c r="O8" s="409">
        <v>30000</v>
      </c>
      <c r="P8" s="408"/>
      <c r="Q8" s="408" t="s">
        <v>1285</v>
      </c>
      <c r="R8" s="408" t="s">
        <v>1286</v>
      </c>
      <c r="S8" s="19"/>
    </row>
    <row r="9" spans="1:19" s="100" customFormat="1" ht="140.25" customHeight="1" x14ac:dyDescent="0.25">
      <c r="A9" s="408">
        <v>3</v>
      </c>
      <c r="B9" s="408">
        <v>1</v>
      </c>
      <c r="C9" s="408">
        <v>4</v>
      </c>
      <c r="D9" s="408">
        <v>5</v>
      </c>
      <c r="E9" s="434" t="s">
        <v>1291</v>
      </c>
      <c r="F9" s="434" t="s">
        <v>1292</v>
      </c>
      <c r="G9" s="408" t="s">
        <v>1293</v>
      </c>
      <c r="H9" s="408" t="s">
        <v>1294</v>
      </c>
      <c r="I9" s="408" t="s">
        <v>2050</v>
      </c>
      <c r="J9" s="408" t="s">
        <v>1295</v>
      </c>
      <c r="K9" s="408" t="s">
        <v>1296</v>
      </c>
      <c r="L9" s="408"/>
      <c r="M9" s="409">
        <v>30000</v>
      </c>
      <c r="N9" s="408"/>
      <c r="O9" s="409">
        <v>30000</v>
      </c>
      <c r="P9" s="408"/>
      <c r="Q9" s="408" t="s">
        <v>1285</v>
      </c>
      <c r="R9" s="408" t="s">
        <v>1286</v>
      </c>
    </row>
    <row r="10" spans="1:19" s="11" customFormat="1" ht="390" x14ac:dyDescent="0.25">
      <c r="A10" s="408">
        <v>4</v>
      </c>
      <c r="B10" s="408">
        <v>1</v>
      </c>
      <c r="C10" s="408">
        <v>4</v>
      </c>
      <c r="D10" s="408">
        <v>5</v>
      </c>
      <c r="E10" s="434" t="s">
        <v>1297</v>
      </c>
      <c r="F10" s="434" t="s">
        <v>1298</v>
      </c>
      <c r="G10" s="408" t="s">
        <v>1289</v>
      </c>
      <c r="H10" s="408" t="s">
        <v>1299</v>
      </c>
      <c r="I10" s="408" t="s">
        <v>1300</v>
      </c>
      <c r="J10" s="408" t="s">
        <v>1301</v>
      </c>
      <c r="K10" s="408" t="s">
        <v>52</v>
      </c>
      <c r="L10" s="497"/>
      <c r="M10" s="409">
        <v>30000</v>
      </c>
      <c r="N10" s="497"/>
      <c r="O10" s="409">
        <v>30000</v>
      </c>
      <c r="P10" s="497"/>
      <c r="Q10" s="408" t="s">
        <v>1285</v>
      </c>
      <c r="R10" s="408" t="s">
        <v>1286</v>
      </c>
    </row>
    <row r="11" spans="1:19" s="334" customFormat="1" ht="150" x14ac:dyDescent="0.25">
      <c r="A11" s="408">
        <v>5</v>
      </c>
      <c r="B11" s="408">
        <v>1</v>
      </c>
      <c r="C11" s="408">
        <v>4</v>
      </c>
      <c r="D11" s="408">
        <v>5</v>
      </c>
      <c r="E11" s="434" t="s">
        <v>1302</v>
      </c>
      <c r="F11" s="434" t="s">
        <v>1303</v>
      </c>
      <c r="G11" s="408" t="s">
        <v>1304</v>
      </c>
      <c r="H11" s="408" t="s">
        <v>45</v>
      </c>
      <c r="I11" s="408">
        <v>100</v>
      </c>
      <c r="J11" s="408" t="s">
        <v>1305</v>
      </c>
      <c r="K11" s="408" t="s">
        <v>56</v>
      </c>
      <c r="L11" s="408"/>
      <c r="M11" s="409">
        <v>27000</v>
      </c>
      <c r="N11" s="408"/>
      <c r="O11" s="409">
        <v>27000</v>
      </c>
      <c r="P11" s="408"/>
      <c r="Q11" s="408" t="s">
        <v>1285</v>
      </c>
      <c r="R11" s="408" t="s">
        <v>1286</v>
      </c>
    </row>
    <row r="12" spans="1:19" ht="255" customHeight="1" x14ac:dyDescent="0.25">
      <c r="A12" s="411">
        <v>6</v>
      </c>
      <c r="B12" s="408">
        <v>1</v>
      </c>
      <c r="C12" s="411">
        <v>4</v>
      </c>
      <c r="D12" s="408">
        <v>5</v>
      </c>
      <c r="E12" s="434" t="s">
        <v>1306</v>
      </c>
      <c r="F12" s="434" t="s">
        <v>1307</v>
      </c>
      <c r="G12" s="408" t="s">
        <v>1289</v>
      </c>
      <c r="H12" s="408" t="s">
        <v>1033</v>
      </c>
      <c r="I12" s="469" t="s">
        <v>47</v>
      </c>
      <c r="J12" s="408" t="s">
        <v>1308</v>
      </c>
      <c r="K12" s="439" t="s">
        <v>52</v>
      </c>
      <c r="L12" s="439"/>
      <c r="M12" s="438">
        <v>20000</v>
      </c>
      <c r="N12" s="411"/>
      <c r="O12" s="438">
        <v>20000</v>
      </c>
      <c r="P12" s="438"/>
      <c r="Q12" s="408" t="s">
        <v>1285</v>
      </c>
      <c r="R12" s="408" t="s">
        <v>1286</v>
      </c>
    </row>
    <row r="13" spans="1:19" ht="210" x14ac:dyDescent="0.25">
      <c r="A13" s="408">
        <v>7</v>
      </c>
      <c r="B13" s="408">
        <v>1</v>
      </c>
      <c r="C13" s="408">
        <v>4</v>
      </c>
      <c r="D13" s="408">
        <v>5</v>
      </c>
      <c r="E13" s="434" t="s">
        <v>1309</v>
      </c>
      <c r="F13" s="434" t="s">
        <v>1310</v>
      </c>
      <c r="G13" s="408" t="s">
        <v>1289</v>
      </c>
      <c r="H13" s="408" t="s">
        <v>1033</v>
      </c>
      <c r="I13" s="408">
        <v>1</v>
      </c>
      <c r="J13" s="408" t="s">
        <v>1311</v>
      </c>
      <c r="K13" s="408" t="s">
        <v>53</v>
      </c>
      <c r="L13" s="408"/>
      <c r="M13" s="409">
        <v>20000</v>
      </c>
      <c r="N13" s="408"/>
      <c r="O13" s="409">
        <v>20000</v>
      </c>
      <c r="P13" s="408"/>
      <c r="Q13" s="408" t="s">
        <v>1285</v>
      </c>
      <c r="R13" s="408" t="s">
        <v>1286</v>
      </c>
    </row>
    <row r="14" spans="1:19" ht="180" x14ac:dyDescent="0.25">
      <c r="A14" s="408">
        <v>8</v>
      </c>
      <c r="B14" s="408">
        <v>1</v>
      </c>
      <c r="C14" s="408">
        <v>4</v>
      </c>
      <c r="D14" s="408">
        <v>5</v>
      </c>
      <c r="E14" s="434" t="s">
        <v>1312</v>
      </c>
      <c r="F14" s="434" t="s">
        <v>1313</v>
      </c>
      <c r="G14" s="408" t="s">
        <v>1289</v>
      </c>
      <c r="H14" s="408" t="s">
        <v>1314</v>
      </c>
      <c r="I14" s="408" t="s">
        <v>1300</v>
      </c>
      <c r="J14" s="408" t="s">
        <v>1315</v>
      </c>
      <c r="K14" s="408" t="s">
        <v>53</v>
      </c>
      <c r="L14" s="408"/>
      <c r="M14" s="409">
        <v>30000</v>
      </c>
      <c r="N14" s="408"/>
      <c r="O14" s="409">
        <v>30000</v>
      </c>
      <c r="P14" s="408"/>
      <c r="Q14" s="408" t="s">
        <v>1285</v>
      </c>
      <c r="R14" s="408" t="s">
        <v>1286</v>
      </c>
    </row>
    <row r="15" spans="1:19" ht="240" x14ac:dyDescent="0.25">
      <c r="A15" s="408">
        <v>9</v>
      </c>
      <c r="B15" s="408">
        <v>1</v>
      </c>
      <c r="C15" s="408">
        <v>4</v>
      </c>
      <c r="D15" s="408">
        <v>5</v>
      </c>
      <c r="E15" s="434" t="s">
        <v>1316</v>
      </c>
      <c r="F15" s="434" t="s">
        <v>1317</v>
      </c>
      <c r="G15" s="408" t="s">
        <v>1289</v>
      </c>
      <c r="H15" s="408" t="s">
        <v>1314</v>
      </c>
      <c r="I15" s="408" t="s">
        <v>1318</v>
      </c>
      <c r="J15" s="408" t="s">
        <v>1319</v>
      </c>
      <c r="K15" s="408" t="s">
        <v>53</v>
      </c>
      <c r="L15" s="408"/>
      <c r="M15" s="409">
        <v>30000</v>
      </c>
      <c r="N15" s="408"/>
      <c r="O15" s="409">
        <v>30000</v>
      </c>
      <c r="P15" s="408"/>
      <c r="Q15" s="408" t="s">
        <v>1285</v>
      </c>
      <c r="R15" s="408" t="s">
        <v>1286</v>
      </c>
    </row>
    <row r="16" spans="1:19" ht="330" x14ac:dyDescent="0.25">
      <c r="A16" s="408">
        <v>10</v>
      </c>
      <c r="B16" s="408">
        <v>1</v>
      </c>
      <c r="C16" s="408">
        <v>4</v>
      </c>
      <c r="D16" s="408">
        <v>5</v>
      </c>
      <c r="E16" s="434" t="s">
        <v>1320</v>
      </c>
      <c r="F16" s="434" t="s">
        <v>1321</v>
      </c>
      <c r="G16" s="408" t="s">
        <v>1322</v>
      </c>
      <c r="H16" s="408" t="s">
        <v>45</v>
      </c>
      <c r="I16" s="408">
        <v>100</v>
      </c>
      <c r="J16" s="434" t="s">
        <v>1323</v>
      </c>
      <c r="K16" s="408" t="s">
        <v>55</v>
      </c>
      <c r="L16" s="434"/>
      <c r="M16" s="409">
        <v>12000</v>
      </c>
      <c r="N16" s="408"/>
      <c r="O16" s="409">
        <v>12000</v>
      </c>
      <c r="P16" s="408"/>
      <c r="Q16" s="408" t="s">
        <v>1285</v>
      </c>
      <c r="R16" s="408" t="s">
        <v>1286</v>
      </c>
    </row>
    <row r="17" spans="1:18" ht="180" x14ac:dyDescent="0.25">
      <c r="A17" s="408">
        <v>11</v>
      </c>
      <c r="B17" s="408">
        <v>1</v>
      </c>
      <c r="C17" s="408">
        <v>4</v>
      </c>
      <c r="D17" s="408">
        <v>2</v>
      </c>
      <c r="E17" s="434" t="s">
        <v>1324</v>
      </c>
      <c r="F17" s="434" t="s">
        <v>1325</v>
      </c>
      <c r="G17" s="408" t="s">
        <v>57</v>
      </c>
      <c r="H17" s="408" t="s">
        <v>45</v>
      </c>
      <c r="I17" s="408">
        <v>100</v>
      </c>
      <c r="J17" s="408" t="s">
        <v>1326</v>
      </c>
      <c r="K17" s="408" t="s">
        <v>49</v>
      </c>
      <c r="L17" s="434"/>
      <c r="M17" s="409">
        <v>30000</v>
      </c>
      <c r="N17" s="408"/>
      <c r="O17" s="409">
        <v>30000</v>
      </c>
      <c r="P17" s="434"/>
      <c r="Q17" s="408" t="s">
        <v>1285</v>
      </c>
      <c r="R17" s="408" t="s">
        <v>1286</v>
      </c>
    </row>
    <row r="18" spans="1:18" ht="55.5" customHeight="1" x14ac:dyDescent="0.25">
      <c r="A18" s="617">
        <v>12</v>
      </c>
      <c r="B18" s="617">
        <v>1</v>
      </c>
      <c r="C18" s="617">
        <v>4</v>
      </c>
      <c r="D18" s="617">
        <v>2</v>
      </c>
      <c r="E18" s="728" t="s">
        <v>1327</v>
      </c>
      <c r="F18" s="728" t="s">
        <v>1328</v>
      </c>
      <c r="G18" s="617" t="s">
        <v>1329</v>
      </c>
      <c r="H18" s="408" t="s">
        <v>972</v>
      </c>
      <c r="I18" s="408">
        <v>6</v>
      </c>
      <c r="J18" s="617" t="s">
        <v>1330</v>
      </c>
      <c r="K18" s="617" t="s">
        <v>49</v>
      </c>
      <c r="L18" s="617"/>
      <c r="M18" s="671">
        <v>30000</v>
      </c>
      <c r="N18" s="617"/>
      <c r="O18" s="671">
        <v>30000</v>
      </c>
      <c r="P18" s="617"/>
      <c r="Q18" s="617" t="s">
        <v>1285</v>
      </c>
      <c r="R18" s="617" t="s">
        <v>1286</v>
      </c>
    </row>
    <row r="19" spans="1:18" ht="69" customHeight="1" x14ac:dyDescent="0.25">
      <c r="A19" s="618"/>
      <c r="B19" s="618"/>
      <c r="C19" s="618"/>
      <c r="D19" s="618"/>
      <c r="E19" s="729"/>
      <c r="F19" s="729"/>
      <c r="G19" s="619"/>
      <c r="H19" s="408" t="s">
        <v>45</v>
      </c>
      <c r="I19" s="408" t="s">
        <v>1331</v>
      </c>
      <c r="J19" s="618"/>
      <c r="K19" s="618"/>
      <c r="L19" s="618"/>
      <c r="M19" s="618"/>
      <c r="N19" s="618"/>
      <c r="O19" s="618"/>
      <c r="P19" s="618"/>
      <c r="Q19" s="618"/>
      <c r="R19" s="618"/>
    </row>
    <row r="20" spans="1:18" ht="162.75" customHeight="1" x14ac:dyDescent="0.25">
      <c r="A20" s="619"/>
      <c r="B20" s="619"/>
      <c r="C20" s="619"/>
      <c r="D20" s="619"/>
      <c r="E20" s="730"/>
      <c r="F20" s="730"/>
      <c r="G20" s="408" t="s">
        <v>1276</v>
      </c>
      <c r="H20" s="408" t="s">
        <v>726</v>
      </c>
      <c r="I20" s="408">
        <v>1</v>
      </c>
      <c r="J20" s="619"/>
      <c r="K20" s="619"/>
      <c r="L20" s="619"/>
      <c r="M20" s="619"/>
      <c r="N20" s="619"/>
      <c r="O20" s="619"/>
      <c r="P20" s="619"/>
      <c r="Q20" s="619"/>
      <c r="R20" s="619"/>
    </row>
    <row r="21" spans="1:18" ht="42.75" customHeight="1" x14ac:dyDescent="0.25">
      <c r="A21" s="617">
        <v>13</v>
      </c>
      <c r="B21" s="617">
        <v>1</v>
      </c>
      <c r="C21" s="617">
        <v>4</v>
      </c>
      <c r="D21" s="617">
        <v>5</v>
      </c>
      <c r="E21" s="617" t="s">
        <v>1332</v>
      </c>
      <c r="F21" s="617" t="s">
        <v>1333</v>
      </c>
      <c r="G21" s="408" t="s">
        <v>51</v>
      </c>
      <c r="H21" s="408" t="s">
        <v>45</v>
      </c>
      <c r="I21" s="408">
        <v>20</v>
      </c>
      <c r="J21" s="617" t="s">
        <v>1334</v>
      </c>
      <c r="K21" s="617" t="s">
        <v>49</v>
      </c>
      <c r="L21" s="617"/>
      <c r="M21" s="671">
        <v>90000</v>
      </c>
      <c r="N21" s="617"/>
      <c r="O21" s="671">
        <v>90000</v>
      </c>
      <c r="P21" s="617"/>
      <c r="Q21" s="617" t="s">
        <v>1285</v>
      </c>
      <c r="R21" s="617" t="s">
        <v>1286</v>
      </c>
    </row>
    <row r="22" spans="1:18" ht="42" customHeight="1" x14ac:dyDescent="0.25">
      <c r="A22" s="618"/>
      <c r="B22" s="618"/>
      <c r="C22" s="618"/>
      <c r="D22" s="618"/>
      <c r="E22" s="618"/>
      <c r="F22" s="618"/>
      <c r="G22" s="408" t="s">
        <v>57</v>
      </c>
      <c r="H22" s="408" t="s">
        <v>45</v>
      </c>
      <c r="I22" s="408">
        <v>40</v>
      </c>
      <c r="J22" s="618"/>
      <c r="K22" s="618"/>
      <c r="L22" s="618"/>
      <c r="M22" s="787"/>
      <c r="N22" s="618"/>
      <c r="O22" s="787"/>
      <c r="P22" s="618"/>
      <c r="Q22" s="618"/>
      <c r="R22" s="618"/>
    </row>
    <row r="23" spans="1:18" ht="57.75" customHeight="1" x14ac:dyDescent="0.25">
      <c r="A23" s="619"/>
      <c r="B23" s="619"/>
      <c r="C23" s="619"/>
      <c r="D23" s="619"/>
      <c r="E23" s="619"/>
      <c r="F23" s="619"/>
      <c r="G23" s="408" t="s">
        <v>1335</v>
      </c>
      <c r="H23" s="408" t="s">
        <v>1336</v>
      </c>
      <c r="I23" s="408">
        <v>100</v>
      </c>
      <c r="J23" s="619"/>
      <c r="K23" s="619"/>
      <c r="L23" s="619"/>
      <c r="M23" s="788"/>
      <c r="N23" s="619"/>
      <c r="O23" s="788"/>
      <c r="P23" s="619"/>
      <c r="Q23" s="619"/>
      <c r="R23" s="619"/>
    </row>
    <row r="24" spans="1:18" ht="62.25" customHeight="1" x14ac:dyDescent="0.25">
      <c r="A24" s="617">
        <v>14</v>
      </c>
      <c r="B24" s="617">
        <v>1</v>
      </c>
      <c r="C24" s="617">
        <v>4</v>
      </c>
      <c r="D24" s="617">
        <v>2</v>
      </c>
      <c r="E24" s="728" t="s">
        <v>1337</v>
      </c>
      <c r="F24" s="728" t="s">
        <v>2051</v>
      </c>
      <c r="G24" s="617" t="s">
        <v>35</v>
      </c>
      <c r="H24" s="408" t="s">
        <v>62</v>
      </c>
      <c r="I24" s="408">
        <v>4</v>
      </c>
      <c r="J24" s="617" t="s">
        <v>1338</v>
      </c>
      <c r="K24" s="617" t="s">
        <v>49</v>
      </c>
      <c r="L24" s="617"/>
      <c r="M24" s="671">
        <v>100000</v>
      </c>
      <c r="N24" s="617"/>
      <c r="O24" s="671">
        <v>100000</v>
      </c>
      <c r="P24" s="728"/>
      <c r="Q24" s="617" t="s">
        <v>1285</v>
      </c>
      <c r="R24" s="617" t="s">
        <v>1286</v>
      </c>
    </row>
    <row r="25" spans="1:18" ht="34.5" customHeight="1" x14ac:dyDescent="0.25">
      <c r="A25" s="618"/>
      <c r="B25" s="618"/>
      <c r="C25" s="618"/>
      <c r="D25" s="618"/>
      <c r="E25" s="729"/>
      <c r="F25" s="729"/>
      <c r="G25" s="619"/>
      <c r="H25" s="408" t="s">
        <v>45</v>
      </c>
      <c r="I25" s="408">
        <v>100</v>
      </c>
      <c r="J25" s="618"/>
      <c r="K25" s="847"/>
      <c r="L25" s="847"/>
      <c r="M25" s="847"/>
      <c r="N25" s="847"/>
      <c r="O25" s="847"/>
      <c r="P25" s="729"/>
      <c r="Q25" s="847"/>
      <c r="R25" s="847"/>
    </row>
    <row r="26" spans="1:18" ht="48" customHeight="1" x14ac:dyDescent="0.25">
      <c r="A26" s="618"/>
      <c r="B26" s="618"/>
      <c r="C26" s="618"/>
      <c r="D26" s="618"/>
      <c r="E26" s="729"/>
      <c r="F26" s="729"/>
      <c r="G26" s="408" t="s">
        <v>998</v>
      </c>
      <c r="H26" s="408" t="s">
        <v>79</v>
      </c>
      <c r="I26" s="408">
        <v>1</v>
      </c>
      <c r="J26" s="618"/>
      <c r="K26" s="847"/>
      <c r="L26" s="847"/>
      <c r="M26" s="847"/>
      <c r="N26" s="847"/>
      <c r="O26" s="847"/>
      <c r="P26" s="729"/>
      <c r="Q26" s="847"/>
      <c r="R26" s="847"/>
    </row>
    <row r="27" spans="1:18" ht="68.25" customHeight="1" x14ac:dyDescent="0.25">
      <c r="A27" s="618"/>
      <c r="B27" s="618"/>
      <c r="C27" s="618"/>
      <c r="D27" s="618"/>
      <c r="E27" s="729"/>
      <c r="F27" s="729"/>
      <c r="G27" s="408" t="s">
        <v>1339</v>
      </c>
      <c r="H27" s="470" t="s">
        <v>79</v>
      </c>
      <c r="I27" s="470">
        <v>1</v>
      </c>
      <c r="J27" s="618"/>
      <c r="K27" s="847"/>
      <c r="L27" s="847"/>
      <c r="M27" s="847"/>
      <c r="N27" s="847"/>
      <c r="O27" s="847"/>
      <c r="P27" s="729"/>
      <c r="Q27" s="847"/>
      <c r="R27" s="847"/>
    </row>
    <row r="28" spans="1:18" ht="57.75" customHeight="1" x14ac:dyDescent="0.25">
      <c r="A28" s="618"/>
      <c r="B28" s="618"/>
      <c r="C28" s="618"/>
      <c r="D28" s="618"/>
      <c r="E28" s="729"/>
      <c r="F28" s="729"/>
      <c r="G28" s="408" t="s">
        <v>1340</v>
      </c>
      <c r="H28" s="408" t="s">
        <v>661</v>
      </c>
      <c r="I28" s="408">
        <v>100</v>
      </c>
      <c r="J28" s="618"/>
      <c r="K28" s="847"/>
      <c r="L28" s="847"/>
      <c r="M28" s="847"/>
      <c r="N28" s="847"/>
      <c r="O28" s="847"/>
      <c r="P28" s="729"/>
      <c r="Q28" s="847"/>
      <c r="R28" s="847"/>
    </row>
    <row r="29" spans="1:18" ht="30" x14ac:dyDescent="0.25">
      <c r="A29" s="619"/>
      <c r="B29" s="619"/>
      <c r="C29" s="619"/>
      <c r="D29" s="619"/>
      <c r="E29" s="730"/>
      <c r="F29" s="730"/>
      <c r="G29" s="408" t="s">
        <v>999</v>
      </c>
      <c r="H29" s="408" t="s">
        <v>1341</v>
      </c>
      <c r="I29" s="408">
        <v>8</v>
      </c>
      <c r="J29" s="619"/>
      <c r="K29" s="848"/>
      <c r="L29" s="848"/>
      <c r="M29" s="848"/>
      <c r="N29" s="848"/>
      <c r="O29" s="848"/>
      <c r="P29" s="730"/>
      <c r="Q29" s="848"/>
      <c r="R29" s="848"/>
    </row>
    <row r="30" spans="1:18" x14ac:dyDescent="0.25">
      <c r="A30" s="335"/>
      <c r="B30" s="335"/>
      <c r="C30" s="335"/>
      <c r="D30" s="335"/>
      <c r="E30" s="335"/>
      <c r="F30" s="335"/>
      <c r="G30" s="335"/>
      <c r="H30" s="335"/>
      <c r="I30" s="335"/>
      <c r="J30" s="335"/>
      <c r="K30" s="335"/>
      <c r="L30" s="335"/>
      <c r="M30" s="335"/>
      <c r="N30" s="335"/>
      <c r="O30" s="335"/>
      <c r="P30" s="335"/>
      <c r="Q30" s="335"/>
      <c r="R30" s="335"/>
    </row>
    <row r="31" spans="1:18" ht="15.75" x14ac:dyDescent="0.25">
      <c r="M31" s="811"/>
      <c r="N31" s="792" t="s">
        <v>36</v>
      </c>
      <c r="O31" s="792"/>
      <c r="P31" s="792"/>
    </row>
    <row r="32" spans="1:18" x14ac:dyDescent="0.25">
      <c r="M32" s="811"/>
      <c r="N32" s="312" t="s">
        <v>37</v>
      </c>
      <c r="O32" s="811" t="s">
        <v>38</v>
      </c>
      <c r="P32" s="811"/>
    </row>
    <row r="33" spans="13:16" x14ac:dyDescent="0.25">
      <c r="M33" s="811"/>
      <c r="N33" s="312"/>
      <c r="O33" s="312">
        <v>2020</v>
      </c>
      <c r="P33" s="312">
        <v>2021</v>
      </c>
    </row>
    <row r="34" spans="13:16" x14ac:dyDescent="0.25">
      <c r="M34" s="312" t="s">
        <v>2002</v>
      </c>
      <c r="N34" s="313">
        <v>14</v>
      </c>
      <c r="O34" s="314">
        <f>O7+O8+O9+O10+O11+O12+O13+O14+O15+O16+O17+O18+O21+O24</f>
        <v>549000</v>
      </c>
      <c r="P34" s="314"/>
    </row>
  </sheetData>
  <mergeCells count="64">
    <mergeCell ref="A4:A5"/>
    <mergeCell ref="B4:B5"/>
    <mergeCell ref="R4:R5"/>
    <mergeCell ref="G4:G5"/>
    <mergeCell ref="H4:I4"/>
    <mergeCell ref="J4:J5"/>
    <mergeCell ref="K4:L4"/>
    <mergeCell ref="M4:N4"/>
    <mergeCell ref="O4:P4"/>
    <mergeCell ref="Q4:Q5"/>
    <mergeCell ref="A18:A20"/>
    <mergeCell ref="B18:B20"/>
    <mergeCell ref="C18:C20"/>
    <mergeCell ref="D18:D20"/>
    <mergeCell ref="E18:E20"/>
    <mergeCell ref="C4:C5"/>
    <mergeCell ref="D4:D5"/>
    <mergeCell ref="E4:E5"/>
    <mergeCell ref="P18:P20"/>
    <mergeCell ref="Q18:Q20"/>
    <mergeCell ref="F18:F20"/>
    <mergeCell ref="G18:G19"/>
    <mergeCell ref="F4:F5"/>
    <mergeCell ref="R18:R20"/>
    <mergeCell ref="J18:J20"/>
    <mergeCell ref="K18:K20"/>
    <mergeCell ref="L18:L20"/>
    <mergeCell ref="M18:M20"/>
    <mergeCell ref="N18:N20"/>
    <mergeCell ref="O18:O20"/>
    <mergeCell ref="R24:R29"/>
    <mergeCell ref="A21:A23"/>
    <mergeCell ref="B21:B23"/>
    <mergeCell ref="C21:C23"/>
    <mergeCell ref="D21:D23"/>
    <mergeCell ref="Q21:Q23"/>
    <mergeCell ref="R21:R23"/>
    <mergeCell ref="L21:L23"/>
    <mergeCell ref="M21:M23"/>
    <mergeCell ref="N21:N23"/>
    <mergeCell ref="O21:O23"/>
    <mergeCell ref="P21:P23"/>
    <mergeCell ref="E21:E23"/>
    <mergeCell ref="F21:F23"/>
    <mergeCell ref="J21:J23"/>
    <mergeCell ref="K21:K23"/>
    <mergeCell ref="Q24:Q29"/>
    <mergeCell ref="A24:A29"/>
    <mergeCell ref="B24:B29"/>
    <mergeCell ref="C24:C29"/>
    <mergeCell ref="D24:D29"/>
    <mergeCell ref="E24:E29"/>
    <mergeCell ref="F24:F29"/>
    <mergeCell ref="G24:G25"/>
    <mergeCell ref="M31:M33"/>
    <mergeCell ref="N31:P31"/>
    <mergeCell ref="O32:P32"/>
    <mergeCell ref="J24:J29"/>
    <mergeCell ref="K24:K29"/>
    <mergeCell ref="L24:L29"/>
    <mergeCell ref="M24:M29"/>
    <mergeCell ref="N24:N29"/>
    <mergeCell ref="O24:O29"/>
    <mergeCell ref="P24:P2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S21"/>
  <sheetViews>
    <sheetView topLeftCell="A12" zoomScale="60" zoomScaleNormal="60" workbookViewId="0">
      <selection activeCell="A18" sqref="A18"/>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5703125" style="1" customWidth="1"/>
    <col min="7" max="7" width="35.7109375" style="1" customWidth="1"/>
    <col min="8" max="8" width="29.5703125" style="1" customWidth="1"/>
    <col min="9" max="9" width="15.425781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2.855468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5.75" x14ac:dyDescent="0.25">
      <c r="A2" s="336" t="s">
        <v>2052</v>
      </c>
      <c r="B2" s="159"/>
      <c r="C2" s="159"/>
      <c r="D2" s="159"/>
      <c r="E2" s="159"/>
      <c r="F2" s="159"/>
      <c r="G2" s="159"/>
      <c r="H2" s="159"/>
      <c r="I2" s="159"/>
      <c r="J2" s="159"/>
      <c r="K2" s="159"/>
      <c r="L2" s="159"/>
      <c r="M2" s="159"/>
      <c r="N2" s="159"/>
      <c r="O2" s="159"/>
      <c r="P2" s="159"/>
      <c r="Q2" s="159"/>
      <c r="R2" s="159"/>
    </row>
    <row r="3" spans="1:19" ht="15.75" x14ac:dyDescent="0.25">
      <c r="A3" s="159"/>
      <c r="B3" s="159"/>
      <c r="C3" s="159"/>
      <c r="D3" s="159"/>
      <c r="E3" s="159"/>
      <c r="F3" s="159"/>
      <c r="G3" s="159"/>
      <c r="H3" s="159"/>
      <c r="I3" s="159"/>
      <c r="J3" s="159"/>
      <c r="K3" s="159"/>
      <c r="L3" s="159"/>
      <c r="M3" s="160"/>
      <c r="N3" s="160"/>
      <c r="O3" s="160"/>
      <c r="P3" s="160"/>
      <c r="Q3" s="159"/>
      <c r="R3" s="159"/>
    </row>
    <row r="4" spans="1:19" s="4" customFormat="1" ht="64.5" customHeight="1" x14ac:dyDescent="0.25">
      <c r="A4" s="851" t="s">
        <v>0</v>
      </c>
      <c r="B4" s="857" t="s">
        <v>1</v>
      </c>
      <c r="C4" s="857" t="s">
        <v>2</v>
      </c>
      <c r="D4" s="857" t="s">
        <v>3</v>
      </c>
      <c r="E4" s="851" t="s">
        <v>4</v>
      </c>
      <c r="F4" s="851" t="s">
        <v>5</v>
      </c>
      <c r="G4" s="851" t="s">
        <v>6</v>
      </c>
      <c r="H4" s="853" t="s">
        <v>7</v>
      </c>
      <c r="I4" s="853"/>
      <c r="J4" s="851" t="s">
        <v>8</v>
      </c>
      <c r="K4" s="854" t="s">
        <v>9</v>
      </c>
      <c r="L4" s="855"/>
      <c r="M4" s="856" t="s">
        <v>10</v>
      </c>
      <c r="N4" s="856"/>
      <c r="O4" s="856" t="s">
        <v>11</v>
      </c>
      <c r="P4" s="856"/>
      <c r="Q4" s="851" t="s">
        <v>12</v>
      </c>
      <c r="R4" s="857" t="s">
        <v>13</v>
      </c>
      <c r="S4" s="3"/>
    </row>
    <row r="5" spans="1:19" s="4" customFormat="1" ht="15.75" x14ac:dyDescent="0.2">
      <c r="A5" s="852"/>
      <c r="B5" s="858"/>
      <c r="C5" s="858"/>
      <c r="D5" s="858"/>
      <c r="E5" s="852"/>
      <c r="F5" s="852"/>
      <c r="G5" s="852"/>
      <c r="H5" s="337" t="s">
        <v>14</v>
      </c>
      <c r="I5" s="337" t="s">
        <v>15</v>
      </c>
      <c r="J5" s="852"/>
      <c r="K5" s="338">
        <v>2020</v>
      </c>
      <c r="L5" s="338">
        <v>2021</v>
      </c>
      <c r="M5" s="339">
        <v>2020</v>
      </c>
      <c r="N5" s="339">
        <v>2021</v>
      </c>
      <c r="O5" s="339">
        <v>2020</v>
      </c>
      <c r="P5" s="339">
        <v>2021</v>
      </c>
      <c r="Q5" s="852"/>
      <c r="R5" s="858"/>
      <c r="S5" s="3"/>
    </row>
    <row r="6" spans="1:19" s="4" customFormat="1" ht="15.75" x14ac:dyDescent="0.2">
      <c r="A6" s="340" t="s">
        <v>16</v>
      </c>
      <c r="B6" s="337" t="s">
        <v>17</v>
      </c>
      <c r="C6" s="337" t="s">
        <v>18</v>
      </c>
      <c r="D6" s="337" t="s">
        <v>19</v>
      </c>
      <c r="E6" s="340" t="s">
        <v>20</v>
      </c>
      <c r="F6" s="340" t="s">
        <v>21</v>
      </c>
      <c r="G6" s="340" t="s">
        <v>22</v>
      </c>
      <c r="H6" s="337" t="s">
        <v>23</v>
      </c>
      <c r="I6" s="337" t="s">
        <v>24</v>
      </c>
      <c r="J6" s="340" t="s">
        <v>25</v>
      </c>
      <c r="K6" s="338" t="s">
        <v>26</v>
      </c>
      <c r="L6" s="338" t="s">
        <v>27</v>
      </c>
      <c r="M6" s="341" t="s">
        <v>28</v>
      </c>
      <c r="N6" s="341" t="s">
        <v>29</v>
      </c>
      <c r="O6" s="341" t="s">
        <v>30</v>
      </c>
      <c r="P6" s="341" t="s">
        <v>31</v>
      </c>
      <c r="Q6" s="340" t="s">
        <v>32</v>
      </c>
      <c r="R6" s="337" t="s">
        <v>33</v>
      </c>
      <c r="S6" s="3"/>
    </row>
    <row r="7" spans="1:19" s="11" customFormat="1" ht="236.25" x14ac:dyDescent="0.25">
      <c r="A7" s="342">
        <v>1</v>
      </c>
      <c r="B7" s="343">
        <v>1</v>
      </c>
      <c r="C7" s="342">
        <v>4</v>
      </c>
      <c r="D7" s="343">
        <v>2</v>
      </c>
      <c r="E7" s="343" t="s">
        <v>1342</v>
      </c>
      <c r="F7" s="343" t="s">
        <v>1343</v>
      </c>
      <c r="G7" s="343" t="s">
        <v>35</v>
      </c>
      <c r="H7" s="344" t="s">
        <v>1344</v>
      </c>
      <c r="I7" s="344" t="s">
        <v>1175</v>
      </c>
      <c r="J7" s="343" t="s">
        <v>1345</v>
      </c>
      <c r="K7" s="345" t="s">
        <v>34</v>
      </c>
      <c r="L7" s="345"/>
      <c r="M7" s="346">
        <v>14800</v>
      </c>
      <c r="N7" s="342"/>
      <c r="O7" s="346">
        <v>14800</v>
      </c>
      <c r="P7" s="347"/>
      <c r="Q7" s="344" t="s">
        <v>1346</v>
      </c>
      <c r="R7" s="344" t="s">
        <v>1347</v>
      </c>
      <c r="S7" s="19"/>
    </row>
    <row r="8" spans="1:19" ht="170.25" customHeight="1" x14ac:dyDescent="0.25">
      <c r="A8" s="342">
        <v>2</v>
      </c>
      <c r="B8" s="342">
        <v>1</v>
      </c>
      <c r="C8" s="342">
        <v>4</v>
      </c>
      <c r="D8" s="343">
        <v>2</v>
      </c>
      <c r="E8" s="343" t="s">
        <v>1348</v>
      </c>
      <c r="F8" s="343" t="s">
        <v>1349</v>
      </c>
      <c r="G8" s="343" t="s">
        <v>1351</v>
      </c>
      <c r="H8" s="344" t="s">
        <v>1352</v>
      </c>
      <c r="I8" s="344" t="s">
        <v>1353</v>
      </c>
      <c r="J8" s="343" t="s">
        <v>1350</v>
      </c>
      <c r="K8" s="348" t="s">
        <v>42</v>
      </c>
      <c r="L8" s="345"/>
      <c r="M8" s="346">
        <v>32600</v>
      </c>
      <c r="N8" s="342"/>
      <c r="O8" s="346">
        <v>32600</v>
      </c>
      <c r="P8" s="347"/>
      <c r="Q8" s="344" t="s">
        <v>1346</v>
      </c>
      <c r="R8" s="344" t="s">
        <v>1347</v>
      </c>
      <c r="S8" s="20"/>
    </row>
    <row r="9" spans="1:19" ht="218.25" customHeight="1" x14ac:dyDescent="0.25">
      <c r="A9" s="342">
        <v>3</v>
      </c>
      <c r="B9" s="343">
        <v>1</v>
      </c>
      <c r="C9" s="343">
        <v>4</v>
      </c>
      <c r="D9" s="349">
        <v>5</v>
      </c>
      <c r="E9" s="343" t="s">
        <v>1354</v>
      </c>
      <c r="F9" s="343" t="s">
        <v>1356</v>
      </c>
      <c r="G9" s="343" t="s">
        <v>1357</v>
      </c>
      <c r="H9" s="343" t="s">
        <v>1358</v>
      </c>
      <c r="I9" s="343" t="s">
        <v>1359</v>
      </c>
      <c r="J9" s="343" t="s">
        <v>1355</v>
      </c>
      <c r="K9" s="350" t="s">
        <v>42</v>
      </c>
      <c r="L9" s="345"/>
      <c r="M9" s="351">
        <v>36200</v>
      </c>
      <c r="N9" s="352"/>
      <c r="O9" s="351">
        <v>36200</v>
      </c>
      <c r="P9" s="352"/>
      <c r="Q9" s="344" t="s">
        <v>1346</v>
      </c>
      <c r="R9" s="344" t="s">
        <v>1347</v>
      </c>
    </row>
    <row r="10" spans="1:19" ht="204.75" x14ac:dyDescent="0.25">
      <c r="A10" s="292">
        <v>4</v>
      </c>
      <c r="B10" s="292">
        <v>1</v>
      </c>
      <c r="C10" s="292">
        <v>4</v>
      </c>
      <c r="D10" s="293">
        <v>5</v>
      </c>
      <c r="E10" s="293" t="s">
        <v>1360</v>
      </c>
      <c r="F10" s="293" t="s">
        <v>1361</v>
      </c>
      <c r="G10" s="293" t="s">
        <v>1362</v>
      </c>
      <c r="H10" s="293" t="s">
        <v>1363</v>
      </c>
      <c r="I10" s="293" t="s">
        <v>1364</v>
      </c>
      <c r="J10" s="293" t="s">
        <v>1355</v>
      </c>
      <c r="K10" s="292" t="s">
        <v>42</v>
      </c>
      <c r="L10" s="353"/>
      <c r="M10" s="354">
        <v>58500</v>
      </c>
      <c r="N10" s="355"/>
      <c r="O10" s="354">
        <v>58500</v>
      </c>
      <c r="P10" s="355"/>
      <c r="Q10" s="356" t="s">
        <v>1346</v>
      </c>
      <c r="R10" s="356" t="s">
        <v>1347</v>
      </c>
    </row>
    <row r="11" spans="1:19" ht="157.5" x14ac:dyDescent="0.25">
      <c r="A11" s="292">
        <v>5</v>
      </c>
      <c r="B11" s="292">
        <v>1</v>
      </c>
      <c r="C11" s="292">
        <v>4</v>
      </c>
      <c r="D11" s="293">
        <v>2</v>
      </c>
      <c r="E11" s="293" t="s">
        <v>1365</v>
      </c>
      <c r="F11" s="293" t="s">
        <v>1366</v>
      </c>
      <c r="G11" s="293" t="s">
        <v>1367</v>
      </c>
      <c r="H11" s="293" t="s">
        <v>1368</v>
      </c>
      <c r="I11" s="293" t="s">
        <v>1369</v>
      </c>
      <c r="J11" s="293" t="s">
        <v>1355</v>
      </c>
      <c r="K11" s="292" t="s">
        <v>42</v>
      </c>
      <c r="L11" s="353"/>
      <c r="M11" s="354">
        <v>35000</v>
      </c>
      <c r="N11" s="355"/>
      <c r="O11" s="354">
        <v>35000</v>
      </c>
      <c r="P11" s="355"/>
      <c r="Q11" s="356" t="s">
        <v>1346</v>
      </c>
      <c r="R11" s="356" t="s">
        <v>1347</v>
      </c>
    </row>
    <row r="12" spans="1:19" ht="189" x14ac:dyDescent="0.25">
      <c r="A12" s="292">
        <v>6</v>
      </c>
      <c r="B12" s="293">
        <v>1</v>
      </c>
      <c r="C12" s="292">
        <v>4</v>
      </c>
      <c r="D12" s="292">
        <v>2</v>
      </c>
      <c r="E12" s="293" t="s">
        <v>1370</v>
      </c>
      <c r="F12" s="293" t="s">
        <v>1371</v>
      </c>
      <c r="G12" s="292" t="s">
        <v>595</v>
      </c>
      <c r="H12" s="293" t="s">
        <v>1372</v>
      </c>
      <c r="I12" s="293" t="s">
        <v>1373</v>
      </c>
      <c r="J12" s="293" t="s">
        <v>1374</v>
      </c>
      <c r="K12" s="292" t="s">
        <v>42</v>
      </c>
      <c r="L12" s="357"/>
      <c r="M12" s="294">
        <v>15000</v>
      </c>
      <c r="N12" s="292"/>
      <c r="O12" s="294">
        <v>15000</v>
      </c>
      <c r="P12" s="358"/>
      <c r="Q12" s="356" t="s">
        <v>1346</v>
      </c>
      <c r="R12" s="356" t="s">
        <v>1347</v>
      </c>
    </row>
    <row r="13" spans="1:19" ht="204.75" x14ac:dyDescent="0.25">
      <c r="A13" s="292">
        <v>7</v>
      </c>
      <c r="B13" s="293">
        <v>1</v>
      </c>
      <c r="C13" s="293">
        <v>4</v>
      </c>
      <c r="D13" s="293">
        <v>2</v>
      </c>
      <c r="E13" s="292" t="s">
        <v>1375</v>
      </c>
      <c r="F13" s="293" t="s">
        <v>1376</v>
      </c>
      <c r="G13" s="293" t="s">
        <v>1079</v>
      </c>
      <c r="H13" s="293" t="s">
        <v>1377</v>
      </c>
      <c r="I13" s="293" t="s">
        <v>1378</v>
      </c>
      <c r="J13" s="293" t="s">
        <v>1379</v>
      </c>
      <c r="K13" s="293" t="s">
        <v>52</v>
      </c>
      <c r="L13" s="293"/>
      <c r="M13" s="354">
        <v>20500</v>
      </c>
      <c r="N13" s="359"/>
      <c r="O13" s="354">
        <v>20500</v>
      </c>
      <c r="P13" s="359"/>
      <c r="Q13" s="356" t="s">
        <v>1346</v>
      </c>
      <c r="R13" s="356" t="s">
        <v>1347</v>
      </c>
    </row>
    <row r="14" spans="1:19" ht="173.25" x14ac:dyDescent="0.25">
      <c r="A14" s="292">
        <v>8</v>
      </c>
      <c r="B14" s="293">
        <v>1</v>
      </c>
      <c r="C14" s="293">
        <v>4</v>
      </c>
      <c r="D14" s="293">
        <v>2</v>
      </c>
      <c r="E14" s="293" t="s">
        <v>1380</v>
      </c>
      <c r="F14" s="293" t="s">
        <v>1381</v>
      </c>
      <c r="G14" s="293" t="s">
        <v>76</v>
      </c>
      <c r="H14" s="292" t="s">
        <v>994</v>
      </c>
      <c r="I14" s="292">
        <v>1</v>
      </c>
      <c r="J14" s="293" t="s">
        <v>1382</v>
      </c>
      <c r="K14" s="293" t="s">
        <v>52</v>
      </c>
      <c r="L14" s="293"/>
      <c r="M14" s="294">
        <v>21000</v>
      </c>
      <c r="N14" s="292"/>
      <c r="O14" s="294">
        <v>21000</v>
      </c>
      <c r="P14" s="292"/>
      <c r="Q14" s="293" t="s">
        <v>1346</v>
      </c>
      <c r="R14" s="293" t="s">
        <v>1347</v>
      </c>
    </row>
    <row r="15" spans="1:19" ht="94.5" x14ac:dyDescent="0.25">
      <c r="A15" s="292">
        <v>9</v>
      </c>
      <c r="B15" s="293">
        <v>1</v>
      </c>
      <c r="C15" s="293">
        <v>4</v>
      </c>
      <c r="D15" s="293">
        <v>2</v>
      </c>
      <c r="E15" s="293" t="s">
        <v>998</v>
      </c>
      <c r="F15" s="293" t="s">
        <v>1383</v>
      </c>
      <c r="G15" s="293" t="s">
        <v>1384</v>
      </c>
      <c r="H15" s="292" t="s">
        <v>79</v>
      </c>
      <c r="I15" s="292">
        <v>1</v>
      </c>
      <c r="J15" s="293" t="s">
        <v>1385</v>
      </c>
      <c r="K15" s="293" t="s">
        <v>52</v>
      </c>
      <c r="L15" s="293"/>
      <c r="M15" s="354">
        <v>16400</v>
      </c>
      <c r="N15" s="292"/>
      <c r="O15" s="354">
        <v>16400</v>
      </c>
      <c r="P15" s="292"/>
      <c r="Q15" s="356" t="s">
        <v>1346</v>
      </c>
      <c r="R15" s="356" t="s">
        <v>1347</v>
      </c>
    </row>
    <row r="16" spans="1:19" ht="141.75" x14ac:dyDescent="0.25">
      <c r="A16" s="292">
        <v>10</v>
      </c>
      <c r="B16" s="293">
        <v>1</v>
      </c>
      <c r="C16" s="293">
        <v>4</v>
      </c>
      <c r="D16" s="293">
        <v>2</v>
      </c>
      <c r="E16" s="293" t="s">
        <v>990</v>
      </c>
      <c r="F16" s="293" t="s">
        <v>1386</v>
      </c>
      <c r="G16" s="293" t="s">
        <v>51</v>
      </c>
      <c r="H16" s="293" t="s">
        <v>1387</v>
      </c>
      <c r="I16" s="293" t="s">
        <v>1388</v>
      </c>
      <c r="J16" s="293" t="s">
        <v>1382</v>
      </c>
      <c r="K16" s="293" t="s">
        <v>42</v>
      </c>
      <c r="L16" s="293"/>
      <c r="M16" s="294">
        <v>40000</v>
      </c>
      <c r="N16" s="292"/>
      <c r="O16" s="294">
        <v>40000</v>
      </c>
      <c r="P16" s="292"/>
      <c r="Q16" s="356" t="s">
        <v>1346</v>
      </c>
      <c r="R16" s="356" t="s">
        <v>1347</v>
      </c>
    </row>
    <row r="17" spans="1:18" ht="15.75" x14ac:dyDescent="0.25">
      <c r="A17" s="159"/>
      <c r="B17" s="159"/>
      <c r="C17" s="159"/>
      <c r="D17" s="159"/>
      <c r="E17" s="159"/>
      <c r="F17" s="159"/>
      <c r="G17" s="159"/>
      <c r="H17" s="159"/>
      <c r="I17" s="159"/>
      <c r="J17" s="159"/>
      <c r="K17" s="159"/>
      <c r="L17" s="159"/>
      <c r="M17" s="159"/>
      <c r="N17" s="159"/>
      <c r="O17" s="159"/>
      <c r="P17" s="159"/>
      <c r="Q17" s="159"/>
      <c r="R17" s="159"/>
    </row>
    <row r="18" spans="1:18" ht="15.75" x14ac:dyDescent="0.25">
      <c r="A18" s="159"/>
      <c r="B18" s="159"/>
      <c r="C18" s="159"/>
      <c r="D18" s="159"/>
      <c r="E18" s="159"/>
      <c r="F18" s="159"/>
      <c r="G18" s="159"/>
      <c r="H18" s="159"/>
      <c r="I18" s="159"/>
      <c r="J18" s="159"/>
      <c r="K18" s="159"/>
      <c r="L18" s="159"/>
      <c r="M18" s="811"/>
      <c r="N18" s="792" t="s">
        <v>36</v>
      </c>
      <c r="O18" s="792"/>
      <c r="P18" s="792"/>
      <c r="Q18" s="159"/>
      <c r="R18" s="159"/>
    </row>
    <row r="19" spans="1:18" ht="15.75" x14ac:dyDescent="0.25">
      <c r="A19" s="159"/>
      <c r="B19" s="159"/>
      <c r="C19" s="159"/>
      <c r="D19" s="159"/>
      <c r="E19" s="159"/>
      <c r="F19" s="159"/>
      <c r="G19" s="159"/>
      <c r="H19" s="159"/>
      <c r="I19" s="159"/>
      <c r="J19" s="159"/>
      <c r="K19" s="159"/>
      <c r="L19" s="159"/>
      <c r="M19" s="811"/>
      <c r="N19" s="312" t="s">
        <v>37</v>
      </c>
      <c r="O19" s="811" t="s">
        <v>38</v>
      </c>
      <c r="P19" s="811"/>
      <c r="Q19" s="159"/>
      <c r="R19" s="159"/>
    </row>
    <row r="20" spans="1:18" x14ac:dyDescent="0.25">
      <c r="M20" s="811"/>
      <c r="N20" s="312"/>
      <c r="O20" s="312">
        <v>2020</v>
      </c>
      <c r="P20" s="312">
        <v>2021</v>
      </c>
    </row>
    <row r="21" spans="1:18" x14ac:dyDescent="0.25">
      <c r="M21" s="312" t="s">
        <v>2002</v>
      </c>
      <c r="N21" s="313">
        <v>10</v>
      </c>
      <c r="O21" s="314">
        <f>O7+O8+O9+O10+O11+O12+O13+O14+O15+O16</f>
        <v>290000</v>
      </c>
      <c r="P21" s="314"/>
    </row>
  </sheetData>
  <mergeCells count="17">
    <mergeCell ref="Q4:Q5"/>
    <mergeCell ref="R4:R5"/>
    <mergeCell ref="A4:A5"/>
    <mergeCell ref="M18:M20"/>
    <mergeCell ref="N18:P18"/>
    <mergeCell ref="O19:P19"/>
    <mergeCell ref="G4:G5"/>
    <mergeCell ref="H4:I4"/>
    <mergeCell ref="J4:J5"/>
    <mergeCell ref="K4:L4"/>
    <mergeCell ref="M4:N4"/>
    <mergeCell ref="O4:P4"/>
    <mergeCell ref="B4:B5"/>
    <mergeCell ref="C4:C5"/>
    <mergeCell ref="D4:D5"/>
    <mergeCell ref="E4:E5"/>
    <mergeCell ref="F4:F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S29"/>
  <sheetViews>
    <sheetView topLeftCell="A22" zoomScale="70" zoomScaleNormal="70" workbookViewId="0">
      <selection activeCell="E19" sqref="E19:E20"/>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315" t="s">
        <v>2053</v>
      </c>
    </row>
    <row r="3" spans="1:19" x14ac:dyDescent="0.25">
      <c r="M3" s="2"/>
      <c r="N3" s="2"/>
      <c r="O3" s="2"/>
      <c r="P3" s="2"/>
    </row>
    <row r="4" spans="1:19" s="4" customFormat="1" ht="47.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ht="35.25" customHeight="1" x14ac:dyDescent="0.2">
      <c r="A5" s="587"/>
      <c r="B5" s="589"/>
      <c r="C5" s="589"/>
      <c r="D5" s="589"/>
      <c r="E5" s="587"/>
      <c r="F5" s="587"/>
      <c r="G5" s="587"/>
      <c r="H5" s="246" t="s">
        <v>14</v>
      </c>
      <c r="I5" s="246" t="s">
        <v>15</v>
      </c>
      <c r="J5" s="587"/>
      <c r="K5" s="247">
        <v>2020</v>
      </c>
      <c r="L5" s="247">
        <v>2021</v>
      </c>
      <c r="M5" s="5">
        <v>2020</v>
      </c>
      <c r="N5" s="5">
        <v>2021</v>
      </c>
      <c r="O5" s="5">
        <v>2020</v>
      </c>
      <c r="P5" s="5">
        <v>2021</v>
      </c>
      <c r="Q5" s="587"/>
      <c r="R5" s="589"/>
      <c r="S5" s="3"/>
    </row>
    <row r="6" spans="1:19" s="4" customFormat="1" ht="15.75" customHeight="1" x14ac:dyDescent="0.2">
      <c r="A6" s="245" t="s">
        <v>16</v>
      </c>
      <c r="B6" s="246" t="s">
        <v>17</v>
      </c>
      <c r="C6" s="246" t="s">
        <v>18</v>
      </c>
      <c r="D6" s="246" t="s">
        <v>19</v>
      </c>
      <c r="E6" s="245" t="s">
        <v>20</v>
      </c>
      <c r="F6" s="245" t="s">
        <v>21</v>
      </c>
      <c r="G6" s="245" t="s">
        <v>22</v>
      </c>
      <c r="H6" s="246" t="s">
        <v>23</v>
      </c>
      <c r="I6" s="246" t="s">
        <v>24</v>
      </c>
      <c r="J6" s="245" t="s">
        <v>25</v>
      </c>
      <c r="K6" s="247" t="s">
        <v>26</v>
      </c>
      <c r="L6" s="247" t="s">
        <v>27</v>
      </c>
      <c r="M6" s="248" t="s">
        <v>28</v>
      </c>
      <c r="N6" s="248" t="s">
        <v>29</v>
      </c>
      <c r="O6" s="248" t="s">
        <v>30</v>
      </c>
      <c r="P6" s="248" t="s">
        <v>31</v>
      </c>
      <c r="Q6" s="245" t="s">
        <v>32</v>
      </c>
      <c r="R6" s="246" t="s">
        <v>33</v>
      </c>
      <c r="S6" s="3"/>
    </row>
    <row r="7" spans="1:19" s="11" customFormat="1" ht="170.25" customHeight="1" x14ac:dyDescent="0.25">
      <c r="A7" s="410">
        <v>1</v>
      </c>
      <c r="B7" s="406">
        <v>1</v>
      </c>
      <c r="C7" s="410">
        <v>4</v>
      </c>
      <c r="D7" s="406">
        <v>2</v>
      </c>
      <c r="E7" s="406" t="s">
        <v>1394</v>
      </c>
      <c r="F7" s="406" t="s">
        <v>1395</v>
      </c>
      <c r="G7" s="406" t="s">
        <v>1396</v>
      </c>
      <c r="H7" s="408" t="s">
        <v>1033</v>
      </c>
      <c r="I7" s="469" t="s">
        <v>1397</v>
      </c>
      <c r="J7" s="406" t="s">
        <v>1390</v>
      </c>
      <c r="K7" s="431" t="s">
        <v>42</v>
      </c>
      <c r="L7" s="431"/>
      <c r="M7" s="433">
        <v>60000</v>
      </c>
      <c r="N7" s="433"/>
      <c r="O7" s="432">
        <v>60000</v>
      </c>
      <c r="P7" s="433"/>
      <c r="Q7" s="498" t="s">
        <v>1391</v>
      </c>
      <c r="R7" s="498" t="s">
        <v>1392</v>
      </c>
      <c r="S7" s="19"/>
    </row>
    <row r="8" spans="1:19" s="11" customFormat="1" ht="74.25" customHeight="1" x14ac:dyDescent="0.25">
      <c r="A8" s="677">
        <v>2</v>
      </c>
      <c r="B8" s="617">
        <v>1</v>
      </c>
      <c r="C8" s="677">
        <v>4</v>
      </c>
      <c r="D8" s="677">
        <v>2</v>
      </c>
      <c r="E8" s="617" t="s">
        <v>1398</v>
      </c>
      <c r="F8" s="617" t="s">
        <v>1399</v>
      </c>
      <c r="G8" s="617" t="s">
        <v>51</v>
      </c>
      <c r="H8" s="434" t="s">
        <v>1400</v>
      </c>
      <c r="I8" s="408">
        <v>1</v>
      </c>
      <c r="J8" s="617" t="s">
        <v>1401</v>
      </c>
      <c r="K8" s="751" t="s">
        <v>52</v>
      </c>
      <c r="L8" s="617"/>
      <c r="M8" s="671">
        <v>25000</v>
      </c>
      <c r="N8" s="617"/>
      <c r="O8" s="737">
        <v>25000</v>
      </c>
      <c r="P8" s="617"/>
      <c r="Q8" s="859" t="s">
        <v>1391</v>
      </c>
      <c r="R8" s="859" t="s">
        <v>1392</v>
      </c>
    </row>
    <row r="9" spans="1:19" s="11" customFormat="1" ht="74.25" customHeight="1" x14ac:dyDescent="0.25">
      <c r="A9" s="731"/>
      <c r="B9" s="619"/>
      <c r="C9" s="731"/>
      <c r="D9" s="731"/>
      <c r="E9" s="619"/>
      <c r="F9" s="619"/>
      <c r="G9" s="619"/>
      <c r="H9" s="408" t="s">
        <v>61</v>
      </c>
      <c r="I9" s="469" t="s">
        <v>1211</v>
      </c>
      <c r="J9" s="619"/>
      <c r="K9" s="753"/>
      <c r="L9" s="619"/>
      <c r="M9" s="788"/>
      <c r="N9" s="619"/>
      <c r="O9" s="749"/>
      <c r="P9" s="619"/>
      <c r="Q9" s="861"/>
      <c r="R9" s="861"/>
    </row>
    <row r="10" spans="1:19" ht="180" customHeight="1" x14ac:dyDescent="0.25">
      <c r="A10" s="411">
        <v>3</v>
      </c>
      <c r="B10" s="408">
        <v>1</v>
      </c>
      <c r="C10" s="411">
        <v>4</v>
      </c>
      <c r="D10" s="408">
        <v>5</v>
      </c>
      <c r="E10" s="408" t="s">
        <v>1402</v>
      </c>
      <c r="F10" s="408" t="s">
        <v>1403</v>
      </c>
      <c r="G10" s="408" t="s">
        <v>1404</v>
      </c>
      <c r="H10" s="408" t="s">
        <v>1405</v>
      </c>
      <c r="I10" s="469" t="s">
        <v>1397</v>
      </c>
      <c r="J10" s="408" t="s">
        <v>1406</v>
      </c>
      <c r="K10" s="439" t="s">
        <v>52</v>
      </c>
      <c r="L10" s="439"/>
      <c r="M10" s="438">
        <v>75000</v>
      </c>
      <c r="N10" s="411"/>
      <c r="O10" s="438">
        <v>75000</v>
      </c>
      <c r="P10" s="438"/>
      <c r="Q10" s="499" t="s">
        <v>1391</v>
      </c>
      <c r="R10" s="499" t="s">
        <v>1392</v>
      </c>
    </row>
    <row r="11" spans="1:19" ht="96.75" customHeight="1" x14ac:dyDescent="0.25">
      <c r="A11" s="677">
        <v>4</v>
      </c>
      <c r="B11" s="617">
        <v>1</v>
      </c>
      <c r="C11" s="677">
        <v>4</v>
      </c>
      <c r="D11" s="617">
        <v>5</v>
      </c>
      <c r="E11" s="617" t="s">
        <v>1407</v>
      </c>
      <c r="F11" s="617" t="s">
        <v>1408</v>
      </c>
      <c r="G11" s="617" t="s">
        <v>35</v>
      </c>
      <c r="H11" s="408" t="s">
        <v>62</v>
      </c>
      <c r="I11" s="408">
        <v>1</v>
      </c>
      <c r="J11" s="617" t="s">
        <v>1409</v>
      </c>
      <c r="K11" s="617" t="s">
        <v>42</v>
      </c>
      <c r="L11" s="617"/>
      <c r="M11" s="671">
        <v>16500</v>
      </c>
      <c r="N11" s="617"/>
      <c r="O11" s="671">
        <v>16500</v>
      </c>
      <c r="P11" s="617"/>
      <c r="Q11" s="859" t="s">
        <v>1391</v>
      </c>
      <c r="R11" s="859" t="s">
        <v>1392</v>
      </c>
    </row>
    <row r="12" spans="1:19" ht="102" customHeight="1" x14ac:dyDescent="0.25">
      <c r="A12" s="731"/>
      <c r="B12" s="619"/>
      <c r="C12" s="731"/>
      <c r="D12" s="619"/>
      <c r="E12" s="619"/>
      <c r="F12" s="619"/>
      <c r="G12" s="619"/>
      <c r="H12" s="408" t="s">
        <v>63</v>
      </c>
      <c r="I12" s="469" t="s">
        <v>1232</v>
      </c>
      <c r="J12" s="619"/>
      <c r="K12" s="619"/>
      <c r="L12" s="619"/>
      <c r="M12" s="788"/>
      <c r="N12" s="619"/>
      <c r="O12" s="788"/>
      <c r="P12" s="619"/>
      <c r="Q12" s="861"/>
      <c r="R12" s="861"/>
    </row>
    <row r="13" spans="1:19" ht="78" customHeight="1" x14ac:dyDescent="0.25">
      <c r="A13" s="617">
        <v>5</v>
      </c>
      <c r="B13" s="617">
        <v>1</v>
      </c>
      <c r="C13" s="677">
        <v>4</v>
      </c>
      <c r="D13" s="617">
        <v>2</v>
      </c>
      <c r="E13" s="617" t="s">
        <v>1410</v>
      </c>
      <c r="F13" s="617" t="s">
        <v>1411</v>
      </c>
      <c r="G13" s="617" t="s">
        <v>1412</v>
      </c>
      <c r="H13" s="149" t="s">
        <v>972</v>
      </c>
      <c r="I13" s="149">
        <v>10</v>
      </c>
      <c r="J13" s="754" t="s">
        <v>1413</v>
      </c>
      <c r="K13" s="754" t="s">
        <v>42</v>
      </c>
      <c r="L13" s="754"/>
      <c r="M13" s="745">
        <v>50000</v>
      </c>
      <c r="N13" s="745"/>
      <c r="O13" s="745">
        <v>50000</v>
      </c>
      <c r="P13" s="745"/>
      <c r="Q13" s="754" t="s">
        <v>1391</v>
      </c>
      <c r="R13" s="754" t="s">
        <v>1392</v>
      </c>
    </row>
    <row r="14" spans="1:19" ht="78" customHeight="1" x14ac:dyDescent="0.25">
      <c r="A14" s="618"/>
      <c r="B14" s="618"/>
      <c r="C14" s="727"/>
      <c r="D14" s="618"/>
      <c r="E14" s="618"/>
      <c r="F14" s="618"/>
      <c r="G14" s="618"/>
      <c r="H14" s="149" t="s">
        <v>1414</v>
      </c>
      <c r="I14" s="149">
        <v>150</v>
      </c>
      <c r="J14" s="755"/>
      <c r="K14" s="755"/>
      <c r="L14" s="755"/>
      <c r="M14" s="746"/>
      <c r="N14" s="746"/>
      <c r="O14" s="746"/>
      <c r="P14" s="746"/>
      <c r="Q14" s="755"/>
      <c r="R14" s="755"/>
    </row>
    <row r="15" spans="1:19" ht="78" customHeight="1" x14ac:dyDescent="0.25">
      <c r="A15" s="618"/>
      <c r="B15" s="618"/>
      <c r="C15" s="727"/>
      <c r="D15" s="618"/>
      <c r="E15" s="618"/>
      <c r="F15" s="618"/>
      <c r="G15" s="618"/>
      <c r="H15" s="411" t="s">
        <v>1415</v>
      </c>
      <c r="I15" s="411">
        <v>2</v>
      </c>
      <c r="J15" s="755"/>
      <c r="K15" s="755"/>
      <c r="L15" s="755"/>
      <c r="M15" s="746"/>
      <c r="N15" s="746"/>
      <c r="O15" s="746"/>
      <c r="P15" s="746"/>
      <c r="Q15" s="755"/>
      <c r="R15" s="755"/>
    </row>
    <row r="16" spans="1:19" ht="78" customHeight="1" x14ac:dyDescent="0.25">
      <c r="A16" s="619"/>
      <c r="B16" s="619"/>
      <c r="C16" s="731"/>
      <c r="D16" s="619"/>
      <c r="E16" s="619"/>
      <c r="F16" s="619"/>
      <c r="G16" s="619"/>
      <c r="H16" s="411" t="s">
        <v>1033</v>
      </c>
      <c r="I16" s="411">
        <v>2</v>
      </c>
      <c r="J16" s="756"/>
      <c r="K16" s="756"/>
      <c r="L16" s="756"/>
      <c r="M16" s="747"/>
      <c r="N16" s="747"/>
      <c r="O16" s="747"/>
      <c r="P16" s="747"/>
      <c r="Q16" s="756"/>
      <c r="R16" s="756"/>
    </row>
    <row r="17" spans="1:18" s="11" customFormat="1" ht="99" customHeight="1" x14ac:dyDescent="0.25">
      <c r="A17" s="677">
        <v>6</v>
      </c>
      <c r="B17" s="617">
        <v>1</v>
      </c>
      <c r="C17" s="677">
        <v>4</v>
      </c>
      <c r="D17" s="617">
        <v>2</v>
      </c>
      <c r="E17" s="617" t="s">
        <v>1416</v>
      </c>
      <c r="F17" s="617" t="s">
        <v>1417</v>
      </c>
      <c r="G17" s="617" t="s">
        <v>51</v>
      </c>
      <c r="H17" s="408" t="s">
        <v>58</v>
      </c>
      <c r="I17" s="411">
        <v>1</v>
      </c>
      <c r="J17" s="617" t="s">
        <v>1390</v>
      </c>
      <c r="K17" s="751" t="s">
        <v>42</v>
      </c>
      <c r="L17" s="677"/>
      <c r="M17" s="737">
        <v>80000</v>
      </c>
      <c r="N17" s="677"/>
      <c r="O17" s="737">
        <v>80000</v>
      </c>
      <c r="P17" s="677"/>
      <c r="Q17" s="859" t="s">
        <v>1391</v>
      </c>
      <c r="R17" s="859" t="s">
        <v>1392</v>
      </c>
    </row>
    <row r="18" spans="1:18" s="11" customFormat="1" ht="90.75" customHeight="1" x14ac:dyDescent="0.25">
      <c r="A18" s="731"/>
      <c r="B18" s="619"/>
      <c r="C18" s="731"/>
      <c r="D18" s="619"/>
      <c r="E18" s="619"/>
      <c r="F18" s="619"/>
      <c r="G18" s="619"/>
      <c r="H18" s="408" t="s">
        <v>59</v>
      </c>
      <c r="I18" s="408">
        <v>25</v>
      </c>
      <c r="J18" s="619"/>
      <c r="K18" s="753"/>
      <c r="L18" s="731"/>
      <c r="M18" s="749"/>
      <c r="N18" s="731"/>
      <c r="O18" s="749"/>
      <c r="P18" s="731"/>
      <c r="Q18" s="861"/>
      <c r="R18" s="861"/>
    </row>
    <row r="19" spans="1:18" s="11" customFormat="1" ht="96" customHeight="1" x14ac:dyDescent="0.25">
      <c r="A19" s="677">
        <v>7</v>
      </c>
      <c r="B19" s="617">
        <v>1</v>
      </c>
      <c r="C19" s="677">
        <v>4</v>
      </c>
      <c r="D19" s="617">
        <v>2</v>
      </c>
      <c r="E19" s="617" t="s">
        <v>1418</v>
      </c>
      <c r="F19" s="617" t="s">
        <v>1419</v>
      </c>
      <c r="G19" s="617" t="s">
        <v>35</v>
      </c>
      <c r="H19" s="408" t="s">
        <v>62</v>
      </c>
      <c r="I19" s="411">
        <v>1</v>
      </c>
      <c r="J19" s="617" t="s">
        <v>1420</v>
      </c>
      <c r="K19" s="751" t="s">
        <v>42</v>
      </c>
      <c r="L19" s="677"/>
      <c r="M19" s="737">
        <v>15000</v>
      </c>
      <c r="N19" s="677"/>
      <c r="O19" s="737">
        <v>15000</v>
      </c>
      <c r="P19" s="677"/>
      <c r="Q19" s="859" t="s">
        <v>1391</v>
      </c>
      <c r="R19" s="859" t="s">
        <v>1392</v>
      </c>
    </row>
    <row r="20" spans="1:18" s="11" customFormat="1" ht="94.5" customHeight="1" x14ac:dyDescent="0.25">
      <c r="A20" s="731"/>
      <c r="B20" s="619"/>
      <c r="C20" s="731"/>
      <c r="D20" s="619"/>
      <c r="E20" s="619"/>
      <c r="F20" s="619"/>
      <c r="G20" s="619"/>
      <c r="H20" s="408" t="s">
        <v>63</v>
      </c>
      <c r="I20" s="408">
        <v>60</v>
      </c>
      <c r="J20" s="619"/>
      <c r="K20" s="753"/>
      <c r="L20" s="731"/>
      <c r="M20" s="749"/>
      <c r="N20" s="731"/>
      <c r="O20" s="749"/>
      <c r="P20" s="731"/>
      <c r="Q20" s="861"/>
      <c r="R20" s="861"/>
    </row>
    <row r="21" spans="1:18" s="11" customFormat="1" ht="53.25" customHeight="1" x14ac:dyDescent="0.25">
      <c r="A21" s="677">
        <v>8</v>
      </c>
      <c r="B21" s="617">
        <v>1</v>
      </c>
      <c r="C21" s="677">
        <v>4</v>
      </c>
      <c r="D21" s="617">
        <v>2</v>
      </c>
      <c r="E21" s="617" t="s">
        <v>1421</v>
      </c>
      <c r="F21" s="617" t="s">
        <v>1422</v>
      </c>
      <c r="G21" s="617" t="s">
        <v>1423</v>
      </c>
      <c r="H21" s="408" t="s">
        <v>79</v>
      </c>
      <c r="I21" s="411">
        <v>2</v>
      </c>
      <c r="J21" s="617" t="s">
        <v>1424</v>
      </c>
      <c r="K21" s="751" t="s">
        <v>42</v>
      </c>
      <c r="L21" s="677"/>
      <c r="M21" s="737">
        <v>69500</v>
      </c>
      <c r="N21" s="677"/>
      <c r="O21" s="737">
        <v>69500</v>
      </c>
      <c r="P21" s="677"/>
      <c r="Q21" s="859" t="s">
        <v>1391</v>
      </c>
      <c r="R21" s="859" t="s">
        <v>1392</v>
      </c>
    </row>
    <row r="22" spans="1:18" s="11" customFormat="1" ht="45" customHeight="1" x14ac:dyDescent="0.25">
      <c r="A22" s="727"/>
      <c r="B22" s="618"/>
      <c r="C22" s="727"/>
      <c r="D22" s="618"/>
      <c r="E22" s="618"/>
      <c r="F22" s="618"/>
      <c r="G22" s="618"/>
      <c r="H22" s="408" t="s">
        <v>64</v>
      </c>
      <c r="I22" s="411">
        <v>6</v>
      </c>
      <c r="J22" s="618"/>
      <c r="K22" s="752"/>
      <c r="L22" s="727"/>
      <c r="M22" s="748"/>
      <c r="N22" s="727"/>
      <c r="O22" s="748"/>
      <c r="P22" s="727"/>
      <c r="Q22" s="860"/>
      <c r="R22" s="860"/>
    </row>
    <row r="23" spans="1:18" s="11" customFormat="1" ht="51.75" customHeight="1" x14ac:dyDescent="0.25">
      <c r="A23" s="727"/>
      <c r="B23" s="618"/>
      <c r="C23" s="727"/>
      <c r="D23" s="618"/>
      <c r="E23" s="618"/>
      <c r="F23" s="618"/>
      <c r="G23" s="618"/>
      <c r="H23" s="408" t="s">
        <v>322</v>
      </c>
      <c r="I23" s="411">
        <v>150</v>
      </c>
      <c r="J23" s="618"/>
      <c r="K23" s="752"/>
      <c r="L23" s="727"/>
      <c r="M23" s="748"/>
      <c r="N23" s="727"/>
      <c r="O23" s="748"/>
      <c r="P23" s="727"/>
      <c r="Q23" s="860"/>
      <c r="R23" s="860"/>
    </row>
    <row r="24" spans="1:18" s="11" customFormat="1" ht="54.75" customHeight="1" x14ac:dyDescent="0.25">
      <c r="A24" s="731"/>
      <c r="B24" s="619"/>
      <c r="C24" s="731"/>
      <c r="D24" s="619"/>
      <c r="E24" s="619"/>
      <c r="F24" s="619"/>
      <c r="G24" s="619"/>
      <c r="H24" s="408" t="s">
        <v>1393</v>
      </c>
      <c r="I24" s="408">
        <v>2000</v>
      </c>
      <c r="J24" s="619"/>
      <c r="K24" s="753"/>
      <c r="L24" s="731"/>
      <c r="M24" s="749"/>
      <c r="N24" s="731"/>
      <c r="O24" s="749"/>
      <c r="P24" s="731"/>
      <c r="Q24" s="861"/>
      <c r="R24" s="861"/>
    </row>
    <row r="25" spans="1:18" x14ac:dyDescent="0.25">
      <c r="A25" s="360"/>
      <c r="B25" s="360"/>
      <c r="C25" s="360"/>
      <c r="D25" s="360"/>
      <c r="E25" s="360"/>
      <c r="F25" s="360"/>
      <c r="G25" s="360"/>
      <c r="H25" s="360"/>
      <c r="I25" s="360"/>
      <c r="J25" s="360"/>
      <c r="K25" s="360"/>
      <c r="L25" s="360"/>
      <c r="M25" s="361"/>
      <c r="N25" s="361"/>
      <c r="O25" s="361"/>
      <c r="P25" s="361"/>
      <c r="Q25" s="360"/>
      <c r="R25" s="360"/>
    </row>
    <row r="26" spans="1:18" ht="15.75" x14ac:dyDescent="0.25">
      <c r="M26" s="811"/>
      <c r="N26" s="792" t="s">
        <v>36</v>
      </c>
      <c r="O26" s="792"/>
      <c r="P26" s="792"/>
    </row>
    <row r="27" spans="1:18" x14ac:dyDescent="0.25">
      <c r="M27" s="811"/>
      <c r="N27" s="312" t="s">
        <v>37</v>
      </c>
      <c r="O27" s="811" t="s">
        <v>38</v>
      </c>
      <c r="P27" s="811"/>
    </row>
    <row r="28" spans="1:18" x14ac:dyDescent="0.25">
      <c r="M28" s="811"/>
      <c r="N28" s="312"/>
      <c r="O28" s="312">
        <v>2020</v>
      </c>
      <c r="P28" s="312">
        <v>2021</v>
      </c>
    </row>
    <row r="29" spans="1:18" x14ac:dyDescent="0.25">
      <c r="M29" s="312" t="s">
        <v>2002</v>
      </c>
      <c r="N29" s="313">
        <v>8</v>
      </c>
      <c r="O29" s="314">
        <f>O7+O8+O10+O11+O13+O17+O19+O21</f>
        <v>391000</v>
      </c>
      <c r="P29" s="314"/>
    </row>
  </sheetData>
  <mergeCells count="113">
    <mergeCell ref="Q4:Q5"/>
    <mergeCell ref="R4:R5"/>
    <mergeCell ref="G4:G5"/>
    <mergeCell ref="H4:I4"/>
    <mergeCell ref="J4:J5"/>
    <mergeCell ref="K4:L4"/>
    <mergeCell ref="M4:N4"/>
    <mergeCell ref="O4:P4"/>
    <mergeCell ref="A4:A5"/>
    <mergeCell ref="B4:B5"/>
    <mergeCell ref="C4:C5"/>
    <mergeCell ref="D4:D5"/>
    <mergeCell ref="E4:E5"/>
    <mergeCell ref="F4:F5"/>
    <mergeCell ref="R11:R12"/>
    <mergeCell ref="K8:K9"/>
    <mergeCell ref="L8:L9"/>
    <mergeCell ref="M8:M9"/>
    <mergeCell ref="N8:N9"/>
    <mergeCell ref="O8:O9"/>
    <mergeCell ref="P8:P9"/>
    <mergeCell ref="R8:R9"/>
    <mergeCell ref="A8:A9"/>
    <mergeCell ref="B8:B9"/>
    <mergeCell ref="C8:C9"/>
    <mergeCell ref="D8:D9"/>
    <mergeCell ref="E8:E9"/>
    <mergeCell ref="F8:F9"/>
    <mergeCell ref="G8:G9"/>
    <mergeCell ref="J8:J9"/>
    <mergeCell ref="O11:O12"/>
    <mergeCell ref="P11:P12"/>
    <mergeCell ref="Q11:Q12"/>
    <mergeCell ref="L11:L12"/>
    <mergeCell ref="M11:M12"/>
    <mergeCell ref="N11:N12"/>
    <mergeCell ref="Q8:Q9"/>
    <mergeCell ref="A11:A12"/>
    <mergeCell ref="B11:B12"/>
    <mergeCell ref="C11:C12"/>
    <mergeCell ref="D11:D12"/>
    <mergeCell ref="E11:E12"/>
    <mergeCell ref="F11:F12"/>
    <mergeCell ref="N13:N16"/>
    <mergeCell ref="N17:N18"/>
    <mergeCell ref="O17:O18"/>
    <mergeCell ref="P17:P18"/>
    <mergeCell ref="Q17:Q18"/>
    <mergeCell ref="R17:R18"/>
    <mergeCell ref="A13:A16"/>
    <mergeCell ref="O13:O16"/>
    <mergeCell ref="P13:P16"/>
    <mergeCell ref="Q13:Q16"/>
    <mergeCell ref="R13:R16"/>
    <mergeCell ref="G11:G12"/>
    <mergeCell ref="J11:J12"/>
    <mergeCell ref="K11:K12"/>
    <mergeCell ref="A17:A18"/>
    <mergeCell ref="B17:B18"/>
    <mergeCell ref="C17:C18"/>
    <mergeCell ref="D17:D18"/>
    <mergeCell ref="E17:E18"/>
    <mergeCell ref="G13:G16"/>
    <mergeCell ref="J13:J16"/>
    <mergeCell ref="K13:K16"/>
    <mergeCell ref="B13:B16"/>
    <mergeCell ref="C13:C16"/>
    <mergeCell ref="F17:F18"/>
    <mergeCell ref="G17:G18"/>
    <mergeCell ref="J17:J18"/>
    <mergeCell ref="K17:K18"/>
    <mergeCell ref="L17:L18"/>
    <mergeCell ref="M17:M18"/>
    <mergeCell ref="D13:D16"/>
    <mergeCell ref="E13:E16"/>
    <mergeCell ref="F13:F16"/>
    <mergeCell ref="L13:L16"/>
    <mergeCell ref="M13:M16"/>
    <mergeCell ref="O19:O20"/>
    <mergeCell ref="P19:P20"/>
    <mergeCell ref="Q19:Q20"/>
    <mergeCell ref="R19:R20"/>
    <mergeCell ref="A21:A24"/>
    <mergeCell ref="B21:B24"/>
    <mergeCell ref="C21:C24"/>
    <mergeCell ref="D21:D24"/>
    <mergeCell ref="E21:E24"/>
    <mergeCell ref="G19:G20"/>
    <mergeCell ref="J19:J20"/>
    <mergeCell ref="K19:K20"/>
    <mergeCell ref="L19:L20"/>
    <mergeCell ref="M19:M20"/>
    <mergeCell ref="N19:N20"/>
    <mergeCell ref="A19:A20"/>
    <mergeCell ref="B19:B20"/>
    <mergeCell ref="C19:C20"/>
    <mergeCell ref="D19:D20"/>
    <mergeCell ref="E19:E20"/>
    <mergeCell ref="F19:F20"/>
    <mergeCell ref="M26:M28"/>
    <mergeCell ref="N26:P26"/>
    <mergeCell ref="O27:P27"/>
    <mergeCell ref="N21:N24"/>
    <mergeCell ref="O21:O24"/>
    <mergeCell ref="P21:P24"/>
    <mergeCell ref="Q21:Q24"/>
    <mergeCell ref="R21:R24"/>
    <mergeCell ref="F21:F24"/>
    <mergeCell ref="G21:G24"/>
    <mergeCell ref="J21:J24"/>
    <mergeCell ref="K21:K24"/>
    <mergeCell ref="L21:L24"/>
    <mergeCell ref="M21:M2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S41"/>
  <sheetViews>
    <sheetView topLeftCell="A34" zoomScale="70" zoomScaleNormal="70" workbookViewId="0">
      <selection activeCell="E35" sqref="E35"/>
    </sheetView>
  </sheetViews>
  <sheetFormatPr defaultRowHeight="15" x14ac:dyDescent="0.25"/>
  <cols>
    <col min="1" max="1" width="5" style="1" customWidth="1"/>
    <col min="2" max="2" width="9.42578125" style="1" customWidth="1"/>
    <col min="3" max="3" width="12.140625" style="1" customWidth="1"/>
    <col min="4" max="4" width="10.28515625" style="1" customWidth="1"/>
    <col min="5" max="5" width="48.5703125" style="1" customWidth="1"/>
    <col min="6" max="6" width="65.28515625" style="1" customWidth="1"/>
    <col min="7" max="7" width="38" style="1" customWidth="1"/>
    <col min="8" max="8" width="21.7109375" style="1" customWidth="1"/>
    <col min="9" max="9" width="12.85546875" style="1" customWidth="1"/>
    <col min="10" max="10" width="34.140625" style="1" customWidth="1"/>
    <col min="11" max="11" width="12.85546875" style="1" customWidth="1"/>
    <col min="12" max="12" width="13.5703125" style="1" customWidth="1"/>
    <col min="13" max="13" width="19" style="362" customWidth="1"/>
    <col min="14" max="14" width="18.42578125" style="1" customWidth="1"/>
    <col min="15" max="15" width="19.140625" style="362" customWidth="1"/>
    <col min="16" max="16" width="19.140625" style="1" customWidth="1"/>
    <col min="17" max="17" width="22.5703125" style="1" customWidth="1"/>
    <col min="18" max="18" width="25" style="1" customWidth="1"/>
    <col min="19" max="19" width="20.85546875" style="1" customWidth="1"/>
    <col min="20" max="258" width="9.7109375" style="1" customWidth="1"/>
    <col min="259" max="259" width="5" style="1" customWidth="1"/>
    <col min="260" max="260" width="10.28515625" style="1" customWidth="1"/>
    <col min="261" max="261" width="10.5703125" style="1" customWidth="1"/>
    <col min="262" max="262" width="9.42578125" style="1" customWidth="1"/>
    <col min="263" max="263" width="24.28515625" style="1" customWidth="1"/>
    <col min="264" max="264" width="63.5703125" style="1" customWidth="1"/>
    <col min="265" max="265" width="61.5703125" style="1" customWidth="1"/>
    <col min="266" max="266" width="37.5703125" style="1" customWidth="1"/>
    <col min="267" max="267" width="30" style="1" customWidth="1"/>
    <col min="268" max="268" width="35.28515625" style="1" customWidth="1"/>
    <col min="269" max="269" width="27.7109375" style="1" customWidth="1"/>
    <col min="270" max="270" width="20.42578125" style="1" customWidth="1"/>
    <col min="271" max="271" width="11.140625" style="1" customWidth="1"/>
    <col min="272" max="272" width="12.5703125" style="1" customWidth="1"/>
    <col min="273" max="273" width="15.7109375" style="1" customWidth="1"/>
    <col min="274" max="274" width="9.5703125" style="1" customWidth="1"/>
    <col min="275" max="514" width="9.7109375" style="1" customWidth="1"/>
    <col min="515" max="515" width="5" style="1" customWidth="1"/>
    <col min="516" max="516" width="10.28515625" style="1" customWidth="1"/>
    <col min="517" max="517" width="10.5703125" style="1" customWidth="1"/>
    <col min="518" max="518" width="9.42578125" style="1" customWidth="1"/>
    <col min="519" max="519" width="24.28515625" style="1" customWidth="1"/>
    <col min="520" max="520" width="63.5703125" style="1" customWidth="1"/>
    <col min="521" max="521" width="61.5703125" style="1" customWidth="1"/>
    <col min="522" max="522" width="37.5703125" style="1" customWidth="1"/>
    <col min="523" max="523" width="30" style="1" customWidth="1"/>
    <col min="524" max="524" width="35.28515625" style="1" customWidth="1"/>
    <col min="525" max="525" width="27.7109375" style="1" customWidth="1"/>
    <col min="526" max="526" width="20.42578125" style="1" customWidth="1"/>
    <col min="527" max="527" width="11.140625" style="1" customWidth="1"/>
    <col min="528" max="528" width="12.5703125" style="1" customWidth="1"/>
    <col min="529" max="529" width="15.7109375" style="1" customWidth="1"/>
    <col min="530" max="530" width="9.5703125" style="1" customWidth="1"/>
    <col min="531" max="770" width="9.7109375" style="1" customWidth="1"/>
    <col min="771" max="771" width="5" style="1" customWidth="1"/>
    <col min="772" max="772" width="10.28515625" style="1" customWidth="1"/>
    <col min="773" max="773" width="10.5703125" style="1" customWidth="1"/>
    <col min="774" max="774" width="9.42578125" style="1" customWidth="1"/>
    <col min="775" max="775" width="24.28515625" style="1" customWidth="1"/>
    <col min="776" max="776" width="63.5703125" style="1" customWidth="1"/>
    <col min="777" max="777" width="61.5703125" style="1" customWidth="1"/>
    <col min="778" max="778" width="37.5703125" style="1" customWidth="1"/>
    <col min="779" max="779" width="30" style="1" customWidth="1"/>
    <col min="780" max="780" width="35.28515625" style="1" customWidth="1"/>
    <col min="781" max="781" width="27.7109375" style="1" customWidth="1"/>
    <col min="782" max="782" width="20.42578125" style="1" customWidth="1"/>
    <col min="783" max="783" width="11.140625" style="1" customWidth="1"/>
    <col min="784" max="784" width="12.5703125" style="1" customWidth="1"/>
    <col min="785" max="785" width="15.7109375" style="1" customWidth="1"/>
    <col min="786" max="786" width="9.5703125" style="1" customWidth="1"/>
    <col min="787" max="1024" width="9.7109375" style="1" customWidth="1"/>
    <col min="1025" max="16384" width="9.140625" style="1"/>
  </cols>
  <sheetData>
    <row r="2" spans="1:19" x14ac:dyDescent="0.25">
      <c r="A2" s="156" t="s">
        <v>2054</v>
      </c>
    </row>
    <row r="3" spans="1:19" x14ac:dyDescent="0.25">
      <c r="N3" s="362"/>
      <c r="P3" s="362"/>
    </row>
    <row r="4" spans="1:19" ht="60" customHeight="1" x14ac:dyDescent="0.25">
      <c r="A4" s="869" t="s">
        <v>0</v>
      </c>
      <c r="B4" s="870" t="s">
        <v>1</v>
      </c>
      <c r="C4" s="870" t="s">
        <v>2</v>
      </c>
      <c r="D4" s="870" t="s">
        <v>3</v>
      </c>
      <c r="E4" s="869" t="s">
        <v>4</v>
      </c>
      <c r="F4" s="869" t="s">
        <v>5</v>
      </c>
      <c r="G4" s="869" t="s">
        <v>6</v>
      </c>
      <c r="H4" s="870" t="s">
        <v>7</v>
      </c>
      <c r="I4" s="870"/>
      <c r="J4" s="869" t="s">
        <v>8</v>
      </c>
      <c r="K4" s="870" t="s">
        <v>1425</v>
      </c>
      <c r="L4" s="870"/>
      <c r="M4" s="871" t="s">
        <v>1426</v>
      </c>
      <c r="N4" s="871"/>
      <c r="O4" s="871" t="s">
        <v>11</v>
      </c>
      <c r="P4" s="871"/>
      <c r="Q4" s="869" t="s">
        <v>12</v>
      </c>
      <c r="R4" s="870" t="s">
        <v>13</v>
      </c>
      <c r="S4" s="363"/>
    </row>
    <row r="5" spans="1:19" ht="26.25" customHeight="1" x14ac:dyDescent="0.25">
      <c r="A5" s="869"/>
      <c r="B5" s="870"/>
      <c r="C5" s="870"/>
      <c r="D5" s="870"/>
      <c r="E5" s="869"/>
      <c r="F5" s="869"/>
      <c r="G5" s="869"/>
      <c r="H5" s="364" t="s">
        <v>14</v>
      </c>
      <c r="I5" s="364" t="s">
        <v>1427</v>
      </c>
      <c r="J5" s="869"/>
      <c r="K5" s="365">
        <v>2020</v>
      </c>
      <c r="L5" s="365">
        <v>2021</v>
      </c>
      <c r="M5" s="366">
        <v>2020</v>
      </c>
      <c r="N5" s="366">
        <v>2021</v>
      </c>
      <c r="O5" s="366">
        <v>2020</v>
      </c>
      <c r="P5" s="366">
        <v>2021</v>
      </c>
      <c r="Q5" s="869"/>
      <c r="R5" s="870"/>
      <c r="S5" s="363"/>
    </row>
    <row r="6" spans="1:19" ht="15.75" customHeight="1" x14ac:dyDescent="0.25">
      <c r="A6" s="367" t="s">
        <v>16</v>
      </c>
      <c r="B6" s="364" t="s">
        <v>17</v>
      </c>
      <c r="C6" s="364" t="s">
        <v>18</v>
      </c>
      <c r="D6" s="364" t="s">
        <v>19</v>
      </c>
      <c r="E6" s="367" t="s">
        <v>20</v>
      </c>
      <c r="F6" s="367" t="s">
        <v>21</v>
      </c>
      <c r="G6" s="367" t="s">
        <v>22</v>
      </c>
      <c r="H6" s="364" t="s">
        <v>23</v>
      </c>
      <c r="I6" s="364" t="s">
        <v>24</v>
      </c>
      <c r="J6" s="367" t="s">
        <v>25</v>
      </c>
      <c r="K6" s="365" t="s">
        <v>26</v>
      </c>
      <c r="L6" s="365" t="s">
        <v>27</v>
      </c>
      <c r="M6" s="368" t="s">
        <v>28</v>
      </c>
      <c r="N6" s="368" t="s">
        <v>29</v>
      </c>
      <c r="O6" s="368" t="s">
        <v>30</v>
      </c>
      <c r="P6" s="368" t="s">
        <v>31</v>
      </c>
      <c r="Q6" s="367" t="s">
        <v>32</v>
      </c>
      <c r="R6" s="364" t="s">
        <v>33</v>
      </c>
      <c r="S6" s="363"/>
    </row>
    <row r="7" spans="1:19" s="370" customFormat="1" ht="71.25" customHeight="1" x14ac:dyDescent="0.25">
      <c r="A7" s="865">
        <v>1</v>
      </c>
      <c r="B7" s="864">
        <v>1</v>
      </c>
      <c r="C7" s="865">
        <v>4</v>
      </c>
      <c r="D7" s="864">
        <v>2</v>
      </c>
      <c r="E7" s="864" t="s">
        <v>1428</v>
      </c>
      <c r="F7" s="864" t="s">
        <v>1429</v>
      </c>
      <c r="G7" s="864" t="s">
        <v>57</v>
      </c>
      <c r="H7" s="502" t="s">
        <v>64</v>
      </c>
      <c r="I7" s="503" t="s">
        <v>1397</v>
      </c>
      <c r="J7" s="864" t="s">
        <v>1430</v>
      </c>
      <c r="K7" s="868" t="s">
        <v>52</v>
      </c>
      <c r="L7" s="863"/>
      <c r="M7" s="867">
        <v>11998.89</v>
      </c>
      <c r="N7" s="863"/>
      <c r="O7" s="867">
        <f>M7</f>
        <v>11998.89</v>
      </c>
      <c r="P7" s="863"/>
      <c r="Q7" s="864" t="s">
        <v>1431</v>
      </c>
      <c r="R7" s="864" t="s">
        <v>1432</v>
      </c>
      <c r="S7" s="369"/>
    </row>
    <row r="8" spans="1:19" s="370" customFormat="1" ht="82.5" customHeight="1" x14ac:dyDescent="0.25">
      <c r="A8" s="865"/>
      <c r="B8" s="864"/>
      <c r="C8" s="865"/>
      <c r="D8" s="864"/>
      <c r="E8" s="864"/>
      <c r="F8" s="864"/>
      <c r="G8" s="864"/>
      <c r="H8" s="504" t="s">
        <v>1433</v>
      </c>
      <c r="I8" s="505" t="s">
        <v>1239</v>
      </c>
      <c r="J8" s="864"/>
      <c r="K8" s="868"/>
      <c r="L8" s="863"/>
      <c r="M8" s="867"/>
      <c r="N8" s="863"/>
      <c r="O8" s="867"/>
      <c r="P8" s="863"/>
      <c r="Q8" s="864"/>
      <c r="R8" s="864"/>
      <c r="S8" s="369"/>
    </row>
    <row r="9" spans="1:19" s="370" customFormat="1" ht="159.75" customHeight="1" x14ac:dyDescent="0.25">
      <c r="A9" s="506">
        <v>2</v>
      </c>
      <c r="B9" s="506">
        <v>1</v>
      </c>
      <c r="C9" s="506">
        <v>4</v>
      </c>
      <c r="D9" s="504">
        <v>2</v>
      </c>
      <c r="E9" s="504" t="s">
        <v>1434</v>
      </c>
      <c r="F9" s="504" t="s">
        <v>1435</v>
      </c>
      <c r="G9" s="504" t="s">
        <v>35</v>
      </c>
      <c r="H9" s="504" t="s">
        <v>1436</v>
      </c>
      <c r="I9" s="505" t="s">
        <v>1239</v>
      </c>
      <c r="J9" s="504" t="s">
        <v>1437</v>
      </c>
      <c r="K9" s="507" t="s">
        <v>52</v>
      </c>
      <c r="L9" s="507"/>
      <c r="M9" s="508">
        <v>7086.42</v>
      </c>
      <c r="N9" s="506"/>
      <c r="O9" s="508">
        <f t="shared" ref="O9:O18" si="0">M9</f>
        <v>7086.42</v>
      </c>
      <c r="P9" s="508"/>
      <c r="Q9" s="504" t="s">
        <v>1431</v>
      </c>
      <c r="R9" s="504" t="s">
        <v>1432</v>
      </c>
      <c r="S9" s="369"/>
    </row>
    <row r="10" spans="1:19" ht="176.25" customHeight="1" x14ac:dyDescent="0.25">
      <c r="A10" s="504">
        <v>3</v>
      </c>
      <c r="B10" s="504">
        <v>1</v>
      </c>
      <c r="C10" s="504">
        <v>4</v>
      </c>
      <c r="D10" s="504">
        <v>2</v>
      </c>
      <c r="E10" s="504" t="s">
        <v>1438</v>
      </c>
      <c r="F10" s="504" t="s">
        <v>1439</v>
      </c>
      <c r="G10" s="504" t="s">
        <v>35</v>
      </c>
      <c r="H10" s="504" t="s">
        <v>1436</v>
      </c>
      <c r="I10" s="506">
        <v>70</v>
      </c>
      <c r="J10" s="504" t="s">
        <v>1440</v>
      </c>
      <c r="K10" s="506" t="s">
        <v>42</v>
      </c>
      <c r="L10" s="507"/>
      <c r="M10" s="501">
        <v>11325.53</v>
      </c>
      <c r="N10" s="509"/>
      <c r="O10" s="501">
        <f t="shared" si="0"/>
        <v>11325.53</v>
      </c>
      <c r="P10" s="510"/>
      <c r="Q10" s="504" t="s">
        <v>1431</v>
      </c>
      <c r="R10" s="504" t="s">
        <v>1432</v>
      </c>
      <c r="S10" s="147"/>
    </row>
    <row r="11" spans="1:19" ht="154.5" customHeight="1" x14ac:dyDescent="0.25">
      <c r="A11" s="504">
        <v>4</v>
      </c>
      <c r="B11" s="504">
        <v>1</v>
      </c>
      <c r="C11" s="504">
        <v>4</v>
      </c>
      <c r="D11" s="504">
        <v>2</v>
      </c>
      <c r="E11" s="504" t="s">
        <v>1441</v>
      </c>
      <c r="F11" s="504" t="s">
        <v>1442</v>
      </c>
      <c r="G11" s="504" t="s">
        <v>35</v>
      </c>
      <c r="H11" s="504" t="s">
        <v>1436</v>
      </c>
      <c r="I11" s="504">
        <v>70</v>
      </c>
      <c r="J11" s="504" t="s">
        <v>1026</v>
      </c>
      <c r="K11" s="504" t="s">
        <v>42</v>
      </c>
      <c r="L11" s="504"/>
      <c r="M11" s="501">
        <v>11237.19</v>
      </c>
      <c r="N11" s="500"/>
      <c r="O11" s="501">
        <f t="shared" si="0"/>
        <v>11237.19</v>
      </c>
      <c r="P11" s="504"/>
      <c r="Q11" s="504" t="s">
        <v>1431</v>
      </c>
      <c r="R11" s="504" t="s">
        <v>1432</v>
      </c>
    </row>
    <row r="12" spans="1:19" ht="181.5" customHeight="1" x14ac:dyDescent="0.25">
      <c r="A12" s="504">
        <v>5</v>
      </c>
      <c r="B12" s="504">
        <v>1</v>
      </c>
      <c r="C12" s="504">
        <v>4</v>
      </c>
      <c r="D12" s="504">
        <v>2</v>
      </c>
      <c r="E12" s="504" t="s">
        <v>1443</v>
      </c>
      <c r="F12" s="504" t="s">
        <v>1444</v>
      </c>
      <c r="G12" s="504" t="s">
        <v>35</v>
      </c>
      <c r="H12" s="504" t="s">
        <v>1436</v>
      </c>
      <c r="I12" s="504">
        <v>50</v>
      </c>
      <c r="J12" s="504" t="s">
        <v>1445</v>
      </c>
      <c r="K12" s="504" t="s">
        <v>42</v>
      </c>
      <c r="L12" s="504"/>
      <c r="M12" s="501">
        <v>9260.49</v>
      </c>
      <c r="N12" s="500"/>
      <c r="O12" s="501">
        <f t="shared" si="0"/>
        <v>9260.49</v>
      </c>
      <c r="P12" s="504"/>
      <c r="Q12" s="504" t="s">
        <v>1431</v>
      </c>
      <c r="R12" s="504" t="s">
        <v>1432</v>
      </c>
      <c r="S12" s="13"/>
    </row>
    <row r="13" spans="1:19" ht="144" customHeight="1" x14ac:dyDescent="0.25">
      <c r="A13" s="504">
        <v>6</v>
      </c>
      <c r="B13" s="504">
        <v>1</v>
      </c>
      <c r="C13" s="504">
        <v>4</v>
      </c>
      <c r="D13" s="504">
        <v>2</v>
      </c>
      <c r="E13" s="504" t="s">
        <v>1446</v>
      </c>
      <c r="F13" s="504" t="s">
        <v>1447</v>
      </c>
      <c r="G13" s="504" t="s">
        <v>35</v>
      </c>
      <c r="H13" s="504" t="s">
        <v>1436</v>
      </c>
      <c r="I13" s="504">
        <v>50</v>
      </c>
      <c r="J13" s="504" t="s">
        <v>1448</v>
      </c>
      <c r="K13" s="504" t="s">
        <v>42</v>
      </c>
      <c r="L13" s="504"/>
      <c r="M13" s="511">
        <v>10006.06</v>
      </c>
      <c r="N13" s="504"/>
      <c r="O13" s="511">
        <f t="shared" si="0"/>
        <v>10006.06</v>
      </c>
      <c r="P13" s="504"/>
      <c r="Q13" s="504" t="s">
        <v>1431</v>
      </c>
      <c r="R13" s="504" t="s">
        <v>1432</v>
      </c>
      <c r="S13" s="13"/>
    </row>
    <row r="14" spans="1:19" ht="95.25" customHeight="1" x14ac:dyDescent="0.25">
      <c r="A14" s="504">
        <v>7</v>
      </c>
      <c r="B14" s="504">
        <v>1</v>
      </c>
      <c r="C14" s="504">
        <v>4</v>
      </c>
      <c r="D14" s="504">
        <v>2</v>
      </c>
      <c r="E14" s="504" t="s">
        <v>1449</v>
      </c>
      <c r="F14" s="504" t="s">
        <v>1450</v>
      </c>
      <c r="G14" s="504" t="s">
        <v>35</v>
      </c>
      <c r="H14" s="504" t="s">
        <v>1436</v>
      </c>
      <c r="I14" s="504">
        <v>50</v>
      </c>
      <c r="J14" s="504" t="s">
        <v>1440</v>
      </c>
      <c r="K14" s="504" t="s">
        <v>42</v>
      </c>
      <c r="L14" s="504"/>
      <c r="M14" s="501">
        <v>9596.86</v>
      </c>
      <c r="N14" s="504"/>
      <c r="O14" s="501">
        <f t="shared" si="0"/>
        <v>9596.86</v>
      </c>
      <c r="P14" s="504"/>
      <c r="Q14" s="504" t="s">
        <v>1431</v>
      </c>
      <c r="R14" s="504" t="s">
        <v>1432</v>
      </c>
      <c r="S14" s="13"/>
    </row>
    <row r="15" spans="1:19" ht="75.75" customHeight="1" x14ac:dyDescent="0.25">
      <c r="A15" s="504">
        <v>8</v>
      </c>
      <c r="B15" s="504">
        <v>1</v>
      </c>
      <c r="C15" s="504">
        <v>4</v>
      </c>
      <c r="D15" s="504">
        <v>2</v>
      </c>
      <c r="E15" s="504" t="s">
        <v>1451</v>
      </c>
      <c r="F15" s="504" t="s">
        <v>1452</v>
      </c>
      <c r="G15" s="504" t="s">
        <v>35</v>
      </c>
      <c r="H15" s="504" t="s">
        <v>1436</v>
      </c>
      <c r="I15" s="504">
        <v>60</v>
      </c>
      <c r="J15" s="504" t="s">
        <v>1453</v>
      </c>
      <c r="K15" s="504" t="s">
        <v>42</v>
      </c>
      <c r="L15" s="504"/>
      <c r="M15" s="511">
        <v>9780</v>
      </c>
      <c r="N15" s="504"/>
      <c r="O15" s="511">
        <f t="shared" si="0"/>
        <v>9780</v>
      </c>
      <c r="P15" s="504"/>
      <c r="Q15" s="504" t="s">
        <v>1431</v>
      </c>
      <c r="R15" s="504" t="s">
        <v>1432</v>
      </c>
      <c r="S15" s="13"/>
    </row>
    <row r="16" spans="1:19" ht="75.75" customHeight="1" x14ac:dyDescent="0.25">
      <c r="A16" s="504">
        <v>9</v>
      </c>
      <c r="B16" s="504">
        <v>1</v>
      </c>
      <c r="C16" s="504">
        <v>4</v>
      </c>
      <c r="D16" s="504">
        <v>2</v>
      </c>
      <c r="E16" s="504" t="s">
        <v>1454</v>
      </c>
      <c r="F16" s="504" t="s">
        <v>1455</v>
      </c>
      <c r="G16" s="504" t="s">
        <v>35</v>
      </c>
      <c r="H16" s="504" t="s">
        <v>1436</v>
      </c>
      <c r="I16" s="504">
        <v>50</v>
      </c>
      <c r="J16" s="504" t="s">
        <v>1456</v>
      </c>
      <c r="K16" s="504" t="s">
        <v>42</v>
      </c>
      <c r="L16" s="504"/>
      <c r="M16" s="511">
        <v>7217.74</v>
      </c>
      <c r="N16" s="504"/>
      <c r="O16" s="511">
        <f t="shared" si="0"/>
        <v>7217.74</v>
      </c>
      <c r="P16" s="504"/>
      <c r="Q16" s="504" t="s">
        <v>1431</v>
      </c>
      <c r="R16" s="504" t="s">
        <v>1432</v>
      </c>
      <c r="S16" s="13"/>
    </row>
    <row r="17" spans="1:19" ht="74.25" customHeight="1" x14ac:dyDescent="0.25">
      <c r="A17" s="504">
        <v>10</v>
      </c>
      <c r="B17" s="504">
        <v>1</v>
      </c>
      <c r="C17" s="504">
        <v>4</v>
      </c>
      <c r="D17" s="504">
        <v>2</v>
      </c>
      <c r="E17" s="504" t="s">
        <v>1457</v>
      </c>
      <c r="F17" s="504" t="s">
        <v>1458</v>
      </c>
      <c r="G17" s="504" t="s">
        <v>35</v>
      </c>
      <c r="H17" s="504" t="s">
        <v>1436</v>
      </c>
      <c r="I17" s="504">
        <v>50</v>
      </c>
      <c r="J17" s="504" t="s">
        <v>1459</v>
      </c>
      <c r="K17" s="504" t="s">
        <v>52</v>
      </c>
      <c r="L17" s="504"/>
      <c r="M17" s="511">
        <v>6940</v>
      </c>
      <c r="N17" s="504"/>
      <c r="O17" s="511">
        <f t="shared" si="0"/>
        <v>6940</v>
      </c>
      <c r="P17" s="504"/>
      <c r="Q17" s="504" t="s">
        <v>1431</v>
      </c>
      <c r="R17" s="504" t="s">
        <v>1432</v>
      </c>
      <c r="S17" s="13"/>
    </row>
    <row r="18" spans="1:19" ht="67.5" customHeight="1" x14ac:dyDescent="0.25">
      <c r="A18" s="865">
        <v>11</v>
      </c>
      <c r="B18" s="865">
        <v>1</v>
      </c>
      <c r="C18" s="865">
        <v>4</v>
      </c>
      <c r="D18" s="865">
        <v>2</v>
      </c>
      <c r="E18" s="864" t="s">
        <v>1460</v>
      </c>
      <c r="F18" s="864" t="s">
        <v>1461</v>
      </c>
      <c r="G18" s="864" t="s">
        <v>57</v>
      </c>
      <c r="H18" s="504" t="s">
        <v>1462</v>
      </c>
      <c r="I18" s="504">
        <v>4</v>
      </c>
      <c r="J18" s="864" t="s">
        <v>1215</v>
      </c>
      <c r="K18" s="865" t="s">
        <v>52</v>
      </c>
      <c r="L18" s="863"/>
      <c r="M18" s="867">
        <v>34430.6</v>
      </c>
      <c r="N18" s="863"/>
      <c r="O18" s="867">
        <f t="shared" si="0"/>
        <v>34430.6</v>
      </c>
      <c r="P18" s="863"/>
      <c r="Q18" s="864" t="s">
        <v>1431</v>
      </c>
      <c r="R18" s="864" t="s">
        <v>1432</v>
      </c>
      <c r="S18" s="13"/>
    </row>
    <row r="19" spans="1:19" ht="79.5" customHeight="1" x14ac:dyDescent="0.25">
      <c r="A19" s="865"/>
      <c r="B19" s="865"/>
      <c r="C19" s="865"/>
      <c r="D19" s="865"/>
      <c r="E19" s="864"/>
      <c r="F19" s="864"/>
      <c r="G19" s="864"/>
      <c r="H19" s="504" t="s">
        <v>1436</v>
      </c>
      <c r="I19" s="504">
        <v>120</v>
      </c>
      <c r="J19" s="864"/>
      <c r="K19" s="865"/>
      <c r="L19" s="863"/>
      <c r="M19" s="867"/>
      <c r="N19" s="863"/>
      <c r="O19" s="867"/>
      <c r="P19" s="863"/>
      <c r="Q19" s="864"/>
      <c r="R19" s="864"/>
      <c r="S19" s="13"/>
    </row>
    <row r="20" spans="1:19" ht="134.25" customHeight="1" x14ac:dyDescent="0.25">
      <c r="A20" s="865"/>
      <c r="B20" s="865"/>
      <c r="C20" s="865"/>
      <c r="D20" s="865"/>
      <c r="E20" s="864"/>
      <c r="F20" s="864"/>
      <c r="G20" s="504" t="s">
        <v>1276</v>
      </c>
      <c r="H20" s="504" t="s">
        <v>726</v>
      </c>
      <c r="I20" s="504">
        <v>1</v>
      </c>
      <c r="J20" s="864"/>
      <c r="K20" s="865"/>
      <c r="L20" s="863"/>
      <c r="M20" s="867"/>
      <c r="N20" s="863"/>
      <c r="O20" s="867"/>
      <c r="P20" s="863"/>
      <c r="Q20" s="864"/>
      <c r="R20" s="864"/>
      <c r="S20" s="13"/>
    </row>
    <row r="21" spans="1:19" ht="111.75" customHeight="1" x14ac:dyDescent="0.25">
      <c r="A21" s="864">
        <v>12</v>
      </c>
      <c r="B21" s="864">
        <v>1</v>
      </c>
      <c r="C21" s="864">
        <v>4</v>
      </c>
      <c r="D21" s="864">
        <v>2</v>
      </c>
      <c r="E21" s="864" t="s">
        <v>1463</v>
      </c>
      <c r="F21" s="864" t="s">
        <v>1464</v>
      </c>
      <c r="G21" s="512" t="s">
        <v>35</v>
      </c>
      <c r="H21" s="513" t="s">
        <v>1436</v>
      </c>
      <c r="I21" s="514">
        <v>60</v>
      </c>
      <c r="J21" s="864" t="s">
        <v>1465</v>
      </c>
      <c r="K21" s="864" t="s">
        <v>52</v>
      </c>
      <c r="L21" s="863"/>
      <c r="M21" s="866">
        <v>13200</v>
      </c>
      <c r="N21" s="863"/>
      <c r="O21" s="866">
        <f>M21</f>
        <v>13200</v>
      </c>
      <c r="P21" s="863"/>
      <c r="Q21" s="864" t="s">
        <v>1431</v>
      </c>
      <c r="R21" s="864" t="s">
        <v>1432</v>
      </c>
      <c r="S21" s="13"/>
    </row>
    <row r="22" spans="1:19" ht="87" customHeight="1" x14ac:dyDescent="0.25">
      <c r="A22" s="864"/>
      <c r="B22" s="864"/>
      <c r="C22" s="864"/>
      <c r="D22" s="864"/>
      <c r="E22" s="864"/>
      <c r="F22" s="864"/>
      <c r="G22" s="515" t="s">
        <v>76</v>
      </c>
      <c r="H22" s="504" t="s">
        <v>76</v>
      </c>
      <c r="I22" s="516">
        <v>1</v>
      </c>
      <c r="J22" s="864"/>
      <c r="K22" s="864"/>
      <c r="L22" s="863"/>
      <c r="M22" s="866"/>
      <c r="N22" s="863"/>
      <c r="O22" s="866"/>
      <c r="P22" s="863"/>
      <c r="Q22" s="864"/>
      <c r="R22" s="864"/>
      <c r="S22" s="13"/>
    </row>
    <row r="23" spans="1:19" ht="78" customHeight="1" x14ac:dyDescent="0.25">
      <c r="A23" s="504">
        <v>13</v>
      </c>
      <c r="B23" s="504">
        <v>1</v>
      </c>
      <c r="C23" s="504">
        <v>4</v>
      </c>
      <c r="D23" s="504">
        <v>2</v>
      </c>
      <c r="E23" s="504" t="s">
        <v>1466</v>
      </c>
      <c r="F23" s="504" t="s">
        <v>1467</v>
      </c>
      <c r="G23" s="504" t="s">
        <v>35</v>
      </c>
      <c r="H23" s="504" t="s">
        <v>1436</v>
      </c>
      <c r="I23" s="504">
        <v>50</v>
      </c>
      <c r="J23" s="504" t="s">
        <v>1468</v>
      </c>
      <c r="K23" s="504" t="s">
        <v>42</v>
      </c>
      <c r="L23" s="504"/>
      <c r="M23" s="511">
        <v>5662.5</v>
      </c>
      <c r="N23" s="504"/>
      <c r="O23" s="511">
        <f t="shared" ref="O23:O28" si="1">M23</f>
        <v>5662.5</v>
      </c>
      <c r="P23" s="504"/>
      <c r="Q23" s="504" t="s">
        <v>1431</v>
      </c>
      <c r="R23" s="504" t="s">
        <v>1432</v>
      </c>
      <c r="S23" s="13"/>
    </row>
    <row r="24" spans="1:19" ht="108.75" customHeight="1" x14ac:dyDescent="0.25">
      <c r="A24" s="504">
        <v>14</v>
      </c>
      <c r="B24" s="504">
        <v>1</v>
      </c>
      <c r="C24" s="504">
        <v>4</v>
      </c>
      <c r="D24" s="504">
        <v>2</v>
      </c>
      <c r="E24" s="504" t="s">
        <v>1469</v>
      </c>
      <c r="F24" s="504" t="s">
        <v>1470</v>
      </c>
      <c r="G24" s="504" t="s">
        <v>35</v>
      </c>
      <c r="H24" s="504" t="s">
        <v>1436</v>
      </c>
      <c r="I24" s="504">
        <v>55</v>
      </c>
      <c r="J24" s="504" t="s">
        <v>1453</v>
      </c>
      <c r="K24" s="504" t="s">
        <v>42</v>
      </c>
      <c r="L24" s="504"/>
      <c r="M24" s="511">
        <v>7170.9</v>
      </c>
      <c r="N24" s="504"/>
      <c r="O24" s="511">
        <f t="shared" si="1"/>
        <v>7170.9</v>
      </c>
      <c r="P24" s="504"/>
      <c r="Q24" s="504" t="s">
        <v>1431</v>
      </c>
      <c r="R24" s="504" t="s">
        <v>1432</v>
      </c>
      <c r="S24" s="13"/>
    </row>
    <row r="25" spans="1:19" ht="125.25" customHeight="1" x14ac:dyDescent="0.25">
      <c r="A25" s="504">
        <v>15</v>
      </c>
      <c r="B25" s="504">
        <v>1</v>
      </c>
      <c r="C25" s="504">
        <v>4</v>
      </c>
      <c r="D25" s="504">
        <v>2</v>
      </c>
      <c r="E25" s="504" t="s">
        <v>1471</v>
      </c>
      <c r="F25" s="504" t="s">
        <v>1472</v>
      </c>
      <c r="G25" s="504" t="s">
        <v>35</v>
      </c>
      <c r="H25" s="504" t="s">
        <v>1436</v>
      </c>
      <c r="I25" s="504">
        <v>50</v>
      </c>
      <c r="J25" s="504" t="s">
        <v>1473</v>
      </c>
      <c r="K25" s="504" t="s">
        <v>52</v>
      </c>
      <c r="L25" s="504"/>
      <c r="M25" s="501">
        <v>14978.09</v>
      </c>
      <c r="N25" s="500"/>
      <c r="O25" s="501">
        <f t="shared" si="1"/>
        <v>14978.09</v>
      </c>
      <c r="P25" s="504"/>
      <c r="Q25" s="504" t="s">
        <v>1431</v>
      </c>
      <c r="R25" s="504" t="s">
        <v>1432</v>
      </c>
      <c r="S25" s="13"/>
    </row>
    <row r="26" spans="1:19" ht="208.5" customHeight="1" x14ac:dyDescent="0.25">
      <c r="A26" s="504">
        <v>16</v>
      </c>
      <c r="B26" s="504">
        <v>1</v>
      </c>
      <c r="C26" s="504">
        <v>4</v>
      </c>
      <c r="D26" s="504">
        <v>2</v>
      </c>
      <c r="E26" s="504" t="s">
        <v>1474</v>
      </c>
      <c r="F26" s="504" t="s">
        <v>1475</v>
      </c>
      <c r="G26" s="504" t="s">
        <v>35</v>
      </c>
      <c r="H26" s="504" t="s">
        <v>1436</v>
      </c>
      <c r="I26" s="500">
        <v>60</v>
      </c>
      <c r="J26" s="504" t="s">
        <v>1476</v>
      </c>
      <c r="K26" s="504" t="s">
        <v>42</v>
      </c>
      <c r="L26" s="504"/>
      <c r="M26" s="501">
        <v>7497.6</v>
      </c>
      <c r="N26" s="500"/>
      <c r="O26" s="501">
        <f t="shared" si="1"/>
        <v>7497.6</v>
      </c>
      <c r="P26" s="504"/>
      <c r="Q26" s="504" t="s">
        <v>1431</v>
      </c>
      <c r="R26" s="504" t="s">
        <v>1432</v>
      </c>
      <c r="S26" s="13"/>
    </row>
    <row r="27" spans="1:19" ht="163.5" customHeight="1" x14ac:dyDescent="0.25">
      <c r="A27" s="504">
        <v>17</v>
      </c>
      <c r="B27" s="504">
        <v>1</v>
      </c>
      <c r="C27" s="504">
        <v>4</v>
      </c>
      <c r="D27" s="504">
        <v>2</v>
      </c>
      <c r="E27" s="504" t="s">
        <v>1477</v>
      </c>
      <c r="F27" s="504" t="s">
        <v>1478</v>
      </c>
      <c r="G27" s="504" t="s">
        <v>35</v>
      </c>
      <c r="H27" s="504" t="s">
        <v>1436</v>
      </c>
      <c r="I27" s="504">
        <v>60</v>
      </c>
      <c r="J27" s="504" t="s">
        <v>1479</v>
      </c>
      <c r="K27" s="504" t="s">
        <v>42</v>
      </c>
      <c r="L27" s="504"/>
      <c r="M27" s="511">
        <v>6986.42</v>
      </c>
      <c r="N27" s="504"/>
      <c r="O27" s="511">
        <f t="shared" si="1"/>
        <v>6986.42</v>
      </c>
      <c r="P27" s="504"/>
      <c r="Q27" s="504" t="s">
        <v>1431</v>
      </c>
      <c r="R27" s="504" t="s">
        <v>1432</v>
      </c>
      <c r="S27" s="13"/>
    </row>
    <row r="28" spans="1:19" ht="129" customHeight="1" x14ac:dyDescent="0.25">
      <c r="A28" s="504">
        <v>18</v>
      </c>
      <c r="B28" s="504">
        <v>1</v>
      </c>
      <c r="C28" s="504">
        <v>4</v>
      </c>
      <c r="D28" s="504">
        <v>2</v>
      </c>
      <c r="E28" s="504" t="s">
        <v>1480</v>
      </c>
      <c r="F28" s="504" t="s">
        <v>1481</v>
      </c>
      <c r="G28" s="504" t="s">
        <v>35</v>
      </c>
      <c r="H28" s="504" t="s">
        <v>1436</v>
      </c>
      <c r="I28" s="504">
        <v>60</v>
      </c>
      <c r="J28" s="504" t="s">
        <v>1482</v>
      </c>
      <c r="K28" s="504" t="s">
        <v>42</v>
      </c>
      <c r="L28" s="504"/>
      <c r="M28" s="511">
        <v>11978.96</v>
      </c>
      <c r="N28" s="504"/>
      <c r="O28" s="511">
        <f t="shared" si="1"/>
        <v>11978.96</v>
      </c>
      <c r="P28" s="504"/>
      <c r="Q28" s="504" t="s">
        <v>1431</v>
      </c>
      <c r="R28" s="504" t="s">
        <v>1432</v>
      </c>
      <c r="S28" s="13"/>
    </row>
    <row r="29" spans="1:19" s="370" customFormat="1" ht="315" customHeight="1" x14ac:dyDescent="0.25">
      <c r="A29" s="500">
        <v>19</v>
      </c>
      <c r="B29" s="500">
        <v>1</v>
      </c>
      <c r="C29" s="500">
        <v>4</v>
      </c>
      <c r="D29" s="500">
        <v>5</v>
      </c>
      <c r="E29" s="500" t="s">
        <v>1483</v>
      </c>
      <c r="F29" s="500" t="s">
        <v>1484</v>
      </c>
      <c r="G29" s="500" t="s">
        <v>35</v>
      </c>
      <c r="H29" s="500" t="s">
        <v>1436</v>
      </c>
      <c r="I29" s="500">
        <v>160</v>
      </c>
      <c r="J29" s="500" t="s">
        <v>1485</v>
      </c>
      <c r="K29" s="500"/>
      <c r="L29" s="500" t="s">
        <v>52</v>
      </c>
      <c r="M29" s="501"/>
      <c r="N29" s="517">
        <v>90000</v>
      </c>
      <c r="O29" s="501"/>
      <c r="P29" s="517">
        <v>90000</v>
      </c>
      <c r="Q29" s="500" t="s">
        <v>1431</v>
      </c>
      <c r="R29" s="500" t="s">
        <v>1432</v>
      </c>
      <c r="S29" s="371"/>
    </row>
    <row r="30" spans="1:19" ht="47.25" customHeight="1" x14ac:dyDescent="0.25">
      <c r="A30" s="865">
        <v>20</v>
      </c>
      <c r="B30" s="865">
        <v>1</v>
      </c>
      <c r="C30" s="865">
        <v>4</v>
      </c>
      <c r="D30" s="865">
        <v>2</v>
      </c>
      <c r="E30" s="865" t="s">
        <v>1486</v>
      </c>
      <c r="F30" s="864" t="s">
        <v>1487</v>
      </c>
      <c r="G30" s="865" t="s">
        <v>76</v>
      </c>
      <c r="H30" s="506" t="s">
        <v>1488</v>
      </c>
      <c r="I30" s="506">
        <v>3</v>
      </c>
      <c r="J30" s="864" t="s">
        <v>1489</v>
      </c>
      <c r="K30" s="865" t="s">
        <v>52</v>
      </c>
      <c r="L30" s="863"/>
      <c r="M30" s="862">
        <v>14785.9</v>
      </c>
      <c r="N30" s="863"/>
      <c r="O30" s="862">
        <f>M30</f>
        <v>14785.9</v>
      </c>
      <c r="P30" s="863"/>
      <c r="Q30" s="864" t="s">
        <v>1431</v>
      </c>
      <c r="R30" s="864" t="s">
        <v>1432</v>
      </c>
    </row>
    <row r="31" spans="1:19" ht="58.5" customHeight="1" x14ac:dyDescent="0.25">
      <c r="A31" s="865"/>
      <c r="B31" s="865"/>
      <c r="C31" s="865"/>
      <c r="D31" s="865"/>
      <c r="E31" s="865"/>
      <c r="F31" s="864"/>
      <c r="G31" s="865"/>
      <c r="H31" s="506" t="s">
        <v>1490</v>
      </c>
      <c r="I31" s="506">
        <v>2</v>
      </c>
      <c r="J31" s="864"/>
      <c r="K31" s="865"/>
      <c r="L31" s="863"/>
      <c r="M31" s="862"/>
      <c r="N31" s="863"/>
      <c r="O31" s="862"/>
      <c r="P31" s="863"/>
      <c r="Q31" s="864"/>
      <c r="R31" s="864"/>
      <c r="S31" s="13"/>
    </row>
    <row r="32" spans="1:19" ht="76.5" customHeight="1" x14ac:dyDescent="0.25">
      <c r="A32" s="865"/>
      <c r="B32" s="865"/>
      <c r="C32" s="865"/>
      <c r="D32" s="865"/>
      <c r="E32" s="865"/>
      <c r="F32" s="864"/>
      <c r="G32" s="518" t="s">
        <v>1491</v>
      </c>
      <c r="H32" s="506" t="s">
        <v>661</v>
      </c>
      <c r="I32" s="506">
        <v>3000</v>
      </c>
      <c r="J32" s="864"/>
      <c r="K32" s="865"/>
      <c r="L32" s="863"/>
      <c r="M32" s="862"/>
      <c r="N32" s="863"/>
      <c r="O32" s="862"/>
      <c r="P32" s="863"/>
      <c r="Q32" s="864"/>
      <c r="R32" s="864"/>
    </row>
    <row r="33" spans="1:18" ht="85.5" customHeight="1" x14ac:dyDescent="0.25">
      <c r="A33" s="865"/>
      <c r="B33" s="865"/>
      <c r="C33" s="865"/>
      <c r="D33" s="865"/>
      <c r="E33" s="865"/>
      <c r="F33" s="864"/>
      <c r="G33" s="518" t="s">
        <v>1492</v>
      </c>
      <c r="H33" s="506" t="s">
        <v>661</v>
      </c>
      <c r="I33" s="506">
        <v>5000</v>
      </c>
      <c r="J33" s="864"/>
      <c r="K33" s="865"/>
      <c r="L33" s="863"/>
      <c r="M33" s="862"/>
      <c r="N33" s="863"/>
      <c r="O33" s="862"/>
      <c r="P33" s="863"/>
      <c r="Q33" s="864"/>
      <c r="R33" s="864"/>
    </row>
    <row r="34" spans="1:18" ht="152.25" customHeight="1" x14ac:dyDescent="0.25">
      <c r="A34" s="519">
        <v>21</v>
      </c>
      <c r="B34" s="519">
        <v>1</v>
      </c>
      <c r="C34" s="519">
        <v>4</v>
      </c>
      <c r="D34" s="519">
        <v>2</v>
      </c>
      <c r="E34" s="519" t="s">
        <v>1493</v>
      </c>
      <c r="F34" s="513" t="s">
        <v>1494</v>
      </c>
      <c r="G34" s="513" t="s">
        <v>1495</v>
      </c>
      <c r="H34" s="513" t="s">
        <v>1496</v>
      </c>
      <c r="I34" s="513">
        <v>10</v>
      </c>
      <c r="J34" s="504" t="s">
        <v>1482</v>
      </c>
      <c r="K34" s="519" t="s">
        <v>52</v>
      </c>
      <c r="L34" s="519"/>
      <c r="M34" s="520">
        <v>156912.84</v>
      </c>
      <c r="N34" s="519"/>
      <c r="O34" s="520">
        <f>M34</f>
        <v>156912.84</v>
      </c>
      <c r="P34" s="519"/>
      <c r="Q34" s="513" t="s">
        <v>1431</v>
      </c>
      <c r="R34" s="513" t="s">
        <v>1432</v>
      </c>
    </row>
    <row r="35" spans="1:18" ht="159" customHeight="1" x14ac:dyDescent="0.25">
      <c r="A35" s="506">
        <v>22</v>
      </c>
      <c r="B35" s="506">
        <v>1</v>
      </c>
      <c r="C35" s="506">
        <v>4</v>
      </c>
      <c r="D35" s="506">
        <v>5</v>
      </c>
      <c r="E35" s="504" t="s">
        <v>1497</v>
      </c>
      <c r="F35" s="504" t="s">
        <v>1498</v>
      </c>
      <c r="G35" s="504" t="s">
        <v>57</v>
      </c>
      <c r="H35" s="504" t="s">
        <v>1436</v>
      </c>
      <c r="I35" s="504">
        <v>60</v>
      </c>
      <c r="J35" s="504" t="s">
        <v>1499</v>
      </c>
      <c r="K35" s="506" t="s">
        <v>52</v>
      </c>
      <c r="L35" s="506"/>
      <c r="M35" s="508">
        <v>40292.06</v>
      </c>
      <c r="N35" s="506"/>
      <c r="O35" s="508">
        <f>M35</f>
        <v>40292.06</v>
      </c>
      <c r="P35" s="506"/>
      <c r="Q35" s="504" t="s">
        <v>1431</v>
      </c>
      <c r="R35" s="504" t="s">
        <v>1432</v>
      </c>
    </row>
    <row r="36" spans="1:18" ht="165" x14ac:dyDescent="0.25">
      <c r="A36" s="506">
        <v>23</v>
      </c>
      <c r="B36" s="506">
        <v>1</v>
      </c>
      <c r="C36" s="506">
        <v>4</v>
      </c>
      <c r="D36" s="506">
        <v>2</v>
      </c>
      <c r="E36" s="521" t="s">
        <v>1500</v>
      </c>
      <c r="F36" s="504" t="s">
        <v>1501</v>
      </c>
      <c r="G36" s="504" t="s">
        <v>35</v>
      </c>
      <c r="H36" s="504" t="s">
        <v>1436</v>
      </c>
      <c r="I36" s="504">
        <v>100</v>
      </c>
      <c r="J36" s="504" t="s">
        <v>1502</v>
      </c>
      <c r="K36" s="506" t="s">
        <v>42</v>
      </c>
      <c r="L36" s="506"/>
      <c r="M36" s="508">
        <v>11654.95</v>
      </c>
      <c r="N36" s="506"/>
      <c r="O36" s="508">
        <f>M36</f>
        <v>11654.95</v>
      </c>
      <c r="P36" s="506"/>
      <c r="Q36" s="504" t="s">
        <v>1431</v>
      </c>
      <c r="R36" s="504" t="s">
        <v>1432</v>
      </c>
    </row>
    <row r="38" spans="1:18" ht="15.75" x14ac:dyDescent="0.25">
      <c r="M38" s="811"/>
      <c r="N38" s="792" t="s">
        <v>36</v>
      </c>
      <c r="O38" s="792"/>
      <c r="P38" s="792"/>
    </row>
    <row r="39" spans="1:18" x14ac:dyDescent="0.25">
      <c r="M39" s="811"/>
      <c r="N39" s="312" t="s">
        <v>37</v>
      </c>
      <c r="O39" s="811" t="s">
        <v>38</v>
      </c>
      <c r="P39" s="811"/>
    </row>
    <row r="40" spans="1:18" x14ac:dyDescent="0.25">
      <c r="M40" s="811"/>
      <c r="N40" s="312"/>
      <c r="O40" s="312">
        <v>2020</v>
      </c>
      <c r="P40" s="312">
        <v>2021</v>
      </c>
    </row>
    <row r="41" spans="1:18" x14ac:dyDescent="0.25">
      <c r="M41" s="312" t="s">
        <v>605</v>
      </c>
      <c r="N41" s="313">
        <v>23</v>
      </c>
      <c r="O41" s="314">
        <f>O7+O9+O10+O11+O12+O13+O14+O15+O16+O17+O18+O21+O23+O24+O25+O26+O27+O28+O30+O34+O35+O36</f>
        <v>420000</v>
      </c>
      <c r="P41" s="314">
        <f>P29</f>
        <v>90000</v>
      </c>
      <c r="Q41" s="2"/>
    </row>
  </sheetData>
  <mergeCells count="80">
    <mergeCell ref="F4:F5"/>
    <mergeCell ref="Q7:Q8"/>
    <mergeCell ref="R7:R8"/>
    <mergeCell ref="A4:A5"/>
    <mergeCell ref="B4:B5"/>
    <mergeCell ref="C4:C5"/>
    <mergeCell ref="D4:D5"/>
    <mergeCell ref="E4:E5"/>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P18:P20"/>
    <mergeCell ref="Q18:Q20"/>
    <mergeCell ref="K7:K8"/>
    <mergeCell ref="L7:L8"/>
    <mergeCell ref="M7:M8"/>
    <mergeCell ref="N7:N8"/>
    <mergeCell ref="O7:O8"/>
    <mergeCell ref="P7:P8"/>
    <mergeCell ref="Q21:Q22"/>
    <mergeCell ref="R21:R22"/>
    <mergeCell ref="A18:A20"/>
    <mergeCell ref="B18:B20"/>
    <mergeCell ref="C18:C20"/>
    <mergeCell ref="D18:D20"/>
    <mergeCell ref="E18:E20"/>
    <mergeCell ref="F18:F20"/>
    <mergeCell ref="G18:G19"/>
    <mergeCell ref="J18:J20"/>
    <mergeCell ref="K18:K20"/>
    <mergeCell ref="R18:R20"/>
    <mergeCell ref="L18:L20"/>
    <mergeCell ref="M18:M20"/>
    <mergeCell ref="N18:N20"/>
    <mergeCell ref="O18:O20"/>
    <mergeCell ref="O21:O22"/>
    <mergeCell ref="P21:P22"/>
    <mergeCell ref="A21:A22"/>
    <mergeCell ref="B21:B22"/>
    <mergeCell ref="C21:C22"/>
    <mergeCell ref="D21:D22"/>
    <mergeCell ref="E21:E22"/>
    <mergeCell ref="F21:F22"/>
    <mergeCell ref="J21:J22"/>
    <mergeCell ref="F30:F33"/>
    <mergeCell ref="K21:K22"/>
    <mergeCell ref="L21:L22"/>
    <mergeCell ref="M21:M22"/>
    <mergeCell ref="N21:N22"/>
    <mergeCell ref="A30:A33"/>
    <mergeCell ref="B30:B33"/>
    <mergeCell ref="C30:C33"/>
    <mergeCell ref="D30:D33"/>
    <mergeCell ref="E30:E33"/>
    <mergeCell ref="Q30:Q33"/>
    <mergeCell ref="R30:R33"/>
    <mergeCell ref="G30:G31"/>
    <mergeCell ref="J30:J33"/>
    <mergeCell ref="K30:K33"/>
    <mergeCell ref="L30:L33"/>
    <mergeCell ref="M30:M33"/>
    <mergeCell ref="N30:N33"/>
    <mergeCell ref="M38:M40"/>
    <mergeCell ref="N38:P38"/>
    <mergeCell ref="O39:P39"/>
    <mergeCell ref="O30:O33"/>
    <mergeCell ref="P30:P3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S35"/>
  <sheetViews>
    <sheetView topLeftCell="A28" zoomScale="60" zoomScaleNormal="60" workbookViewId="0">
      <selection activeCell="F29" sqref="F29"/>
    </sheetView>
  </sheetViews>
  <sheetFormatPr defaultRowHeight="15" x14ac:dyDescent="0.25"/>
  <cols>
    <col min="1" max="1" width="4.7109375" style="1" customWidth="1"/>
    <col min="2" max="2" width="8.85546875" style="1" customWidth="1"/>
    <col min="3" max="3" width="11.42578125" style="1" customWidth="1"/>
    <col min="4" max="4" width="11.7109375" style="1" customWidth="1"/>
    <col min="5" max="5" width="45.7109375" style="13" customWidth="1"/>
    <col min="6" max="6" width="75.42578125" style="1" customWidth="1"/>
    <col min="7" max="7" width="36.42578125" style="13" customWidth="1"/>
    <col min="8" max="8" width="26" style="13" customWidth="1"/>
    <col min="9" max="9" width="15.28515625" style="13" customWidth="1"/>
    <col min="10" max="10" width="35.5703125" style="1" customWidth="1"/>
    <col min="11" max="11" width="8"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16.42578125" style="1" customWidth="1"/>
    <col min="19" max="255" width="9.140625" style="1"/>
    <col min="256" max="256" width="4.7109375" style="1" bestFit="1" customWidth="1"/>
    <col min="257" max="257" width="9.7109375" style="1" bestFit="1" customWidth="1"/>
    <col min="258" max="258" width="10" style="1" bestFit="1" customWidth="1"/>
    <col min="259" max="259" width="8.85546875" style="1" bestFit="1" customWidth="1"/>
    <col min="260" max="260" width="22.85546875" style="1" customWidth="1"/>
    <col min="261" max="261" width="59.7109375" style="1" bestFit="1" customWidth="1"/>
    <col min="262" max="262" width="57.85546875" style="1" bestFit="1" customWidth="1"/>
    <col min="263" max="263" width="35.28515625" style="1" bestFit="1" customWidth="1"/>
    <col min="264" max="264" width="28.140625" style="1" bestFit="1" customWidth="1"/>
    <col min="265" max="265" width="33.140625" style="1" bestFit="1" customWidth="1"/>
    <col min="266" max="266" width="26" style="1" bestFit="1" customWidth="1"/>
    <col min="267" max="267" width="19.140625" style="1" bestFit="1" customWidth="1"/>
    <col min="268" max="268" width="10.42578125" style="1" customWidth="1"/>
    <col min="269" max="269" width="11.85546875" style="1" customWidth="1"/>
    <col min="270" max="270" width="14.7109375" style="1" customWidth="1"/>
    <col min="271" max="271" width="9" style="1" bestFit="1" customWidth="1"/>
    <col min="272" max="511" width="9.140625" style="1"/>
    <col min="512" max="512" width="4.7109375" style="1" bestFit="1" customWidth="1"/>
    <col min="513" max="513" width="9.7109375" style="1" bestFit="1" customWidth="1"/>
    <col min="514" max="514" width="10" style="1" bestFit="1" customWidth="1"/>
    <col min="515" max="515" width="8.85546875" style="1" bestFit="1" customWidth="1"/>
    <col min="516" max="516" width="22.85546875" style="1" customWidth="1"/>
    <col min="517" max="517" width="59.7109375" style="1" bestFit="1" customWidth="1"/>
    <col min="518" max="518" width="57.85546875" style="1" bestFit="1" customWidth="1"/>
    <col min="519" max="519" width="35.28515625" style="1" bestFit="1" customWidth="1"/>
    <col min="520" max="520" width="28.140625" style="1" bestFit="1" customWidth="1"/>
    <col min="521" max="521" width="33.140625" style="1" bestFit="1" customWidth="1"/>
    <col min="522" max="522" width="26" style="1" bestFit="1" customWidth="1"/>
    <col min="523" max="523" width="19.140625" style="1" bestFit="1" customWidth="1"/>
    <col min="524" max="524" width="10.42578125" style="1" customWidth="1"/>
    <col min="525" max="525" width="11.85546875" style="1" customWidth="1"/>
    <col min="526" max="526" width="14.7109375" style="1" customWidth="1"/>
    <col min="527" max="527" width="9" style="1" bestFit="1" customWidth="1"/>
    <col min="528" max="767" width="9.140625" style="1"/>
    <col min="768" max="768" width="4.7109375" style="1" bestFit="1" customWidth="1"/>
    <col min="769" max="769" width="9.7109375" style="1" bestFit="1" customWidth="1"/>
    <col min="770" max="770" width="10" style="1" bestFit="1" customWidth="1"/>
    <col min="771" max="771" width="8.85546875" style="1" bestFit="1" customWidth="1"/>
    <col min="772" max="772" width="22.85546875" style="1" customWidth="1"/>
    <col min="773" max="773" width="59.7109375" style="1" bestFit="1" customWidth="1"/>
    <col min="774" max="774" width="57.85546875" style="1" bestFit="1" customWidth="1"/>
    <col min="775" max="775" width="35.28515625" style="1" bestFit="1" customWidth="1"/>
    <col min="776" max="776" width="28.140625" style="1" bestFit="1" customWidth="1"/>
    <col min="777" max="777" width="33.140625" style="1" bestFit="1" customWidth="1"/>
    <col min="778" max="778" width="26" style="1" bestFit="1" customWidth="1"/>
    <col min="779" max="779" width="19.140625" style="1" bestFit="1" customWidth="1"/>
    <col min="780" max="780" width="10.42578125" style="1" customWidth="1"/>
    <col min="781" max="781" width="11.85546875" style="1" customWidth="1"/>
    <col min="782" max="782" width="14.7109375" style="1" customWidth="1"/>
    <col min="783" max="783" width="9" style="1" bestFit="1" customWidth="1"/>
    <col min="784" max="1023" width="9.140625" style="1"/>
    <col min="1024" max="1024" width="4.7109375" style="1" bestFit="1" customWidth="1"/>
    <col min="1025" max="1025" width="9.7109375" style="1" bestFit="1" customWidth="1"/>
    <col min="1026" max="1026" width="10" style="1" bestFit="1" customWidth="1"/>
    <col min="1027" max="1027" width="8.85546875" style="1" bestFit="1" customWidth="1"/>
    <col min="1028" max="1028" width="22.85546875" style="1" customWidth="1"/>
    <col min="1029" max="1029" width="59.7109375" style="1" bestFit="1" customWidth="1"/>
    <col min="1030" max="1030" width="57.85546875" style="1" bestFit="1" customWidth="1"/>
    <col min="1031" max="1031" width="35.28515625" style="1" bestFit="1" customWidth="1"/>
    <col min="1032" max="1032" width="28.140625" style="1" bestFit="1" customWidth="1"/>
    <col min="1033" max="1033" width="33.140625" style="1" bestFit="1" customWidth="1"/>
    <col min="1034" max="1034" width="26" style="1" bestFit="1" customWidth="1"/>
    <col min="1035" max="1035" width="19.140625" style="1" bestFit="1" customWidth="1"/>
    <col min="1036" max="1036" width="10.42578125" style="1" customWidth="1"/>
    <col min="1037" max="1037" width="11.85546875" style="1" customWidth="1"/>
    <col min="1038" max="1038" width="14.7109375" style="1" customWidth="1"/>
    <col min="1039" max="1039" width="9" style="1" bestFit="1" customWidth="1"/>
    <col min="1040" max="1279" width="9.140625" style="1"/>
    <col min="1280" max="1280" width="4.7109375" style="1" bestFit="1" customWidth="1"/>
    <col min="1281" max="1281" width="9.7109375" style="1" bestFit="1" customWidth="1"/>
    <col min="1282" max="1282" width="10" style="1" bestFit="1" customWidth="1"/>
    <col min="1283" max="1283" width="8.85546875" style="1" bestFit="1" customWidth="1"/>
    <col min="1284" max="1284" width="22.85546875" style="1" customWidth="1"/>
    <col min="1285" max="1285" width="59.7109375" style="1" bestFit="1" customWidth="1"/>
    <col min="1286" max="1286" width="57.85546875" style="1" bestFit="1" customWidth="1"/>
    <col min="1287" max="1287" width="35.28515625" style="1" bestFit="1" customWidth="1"/>
    <col min="1288" max="1288" width="28.140625" style="1" bestFit="1" customWidth="1"/>
    <col min="1289" max="1289" width="33.140625" style="1" bestFit="1" customWidth="1"/>
    <col min="1290" max="1290" width="26" style="1" bestFit="1" customWidth="1"/>
    <col min="1291" max="1291" width="19.140625" style="1" bestFit="1" customWidth="1"/>
    <col min="1292" max="1292" width="10.42578125" style="1" customWidth="1"/>
    <col min="1293" max="1293" width="11.85546875" style="1" customWidth="1"/>
    <col min="1294" max="1294" width="14.7109375" style="1" customWidth="1"/>
    <col min="1295" max="1295" width="9" style="1" bestFit="1" customWidth="1"/>
    <col min="1296" max="1535" width="9.140625" style="1"/>
    <col min="1536" max="1536" width="4.7109375" style="1" bestFit="1" customWidth="1"/>
    <col min="1537" max="1537" width="9.7109375" style="1" bestFit="1" customWidth="1"/>
    <col min="1538" max="1538" width="10" style="1" bestFit="1" customWidth="1"/>
    <col min="1539" max="1539" width="8.85546875" style="1" bestFit="1" customWidth="1"/>
    <col min="1540" max="1540" width="22.85546875" style="1" customWidth="1"/>
    <col min="1541" max="1541" width="59.7109375" style="1" bestFit="1" customWidth="1"/>
    <col min="1542" max="1542" width="57.85546875" style="1" bestFit="1" customWidth="1"/>
    <col min="1543" max="1543" width="35.28515625" style="1" bestFit="1" customWidth="1"/>
    <col min="1544" max="1544" width="28.140625" style="1" bestFit="1" customWidth="1"/>
    <col min="1545" max="1545" width="33.140625" style="1" bestFit="1" customWidth="1"/>
    <col min="1546" max="1546" width="26" style="1" bestFit="1" customWidth="1"/>
    <col min="1547" max="1547" width="19.140625" style="1" bestFit="1" customWidth="1"/>
    <col min="1548" max="1548" width="10.42578125" style="1" customWidth="1"/>
    <col min="1549" max="1549" width="11.85546875" style="1" customWidth="1"/>
    <col min="1550" max="1550" width="14.7109375" style="1" customWidth="1"/>
    <col min="1551" max="1551" width="9" style="1" bestFit="1" customWidth="1"/>
    <col min="1552" max="1791" width="9.140625" style="1"/>
    <col min="1792" max="1792" width="4.7109375" style="1" bestFit="1" customWidth="1"/>
    <col min="1793" max="1793" width="9.7109375" style="1" bestFit="1" customWidth="1"/>
    <col min="1794" max="1794" width="10" style="1" bestFit="1" customWidth="1"/>
    <col min="1795" max="1795" width="8.85546875" style="1" bestFit="1" customWidth="1"/>
    <col min="1796" max="1796" width="22.85546875" style="1" customWidth="1"/>
    <col min="1797" max="1797" width="59.7109375" style="1" bestFit="1" customWidth="1"/>
    <col min="1798" max="1798" width="57.85546875" style="1" bestFit="1" customWidth="1"/>
    <col min="1799" max="1799" width="35.28515625" style="1" bestFit="1" customWidth="1"/>
    <col min="1800" max="1800" width="28.140625" style="1" bestFit="1" customWidth="1"/>
    <col min="1801" max="1801" width="33.140625" style="1" bestFit="1" customWidth="1"/>
    <col min="1802" max="1802" width="26" style="1" bestFit="1" customWidth="1"/>
    <col min="1803" max="1803" width="19.140625" style="1" bestFit="1" customWidth="1"/>
    <col min="1804" max="1804" width="10.42578125" style="1" customWidth="1"/>
    <col min="1805" max="1805" width="11.85546875" style="1" customWidth="1"/>
    <col min="1806" max="1806" width="14.7109375" style="1" customWidth="1"/>
    <col min="1807" max="1807" width="9" style="1" bestFit="1" customWidth="1"/>
    <col min="1808" max="2047" width="9.140625" style="1"/>
    <col min="2048" max="2048" width="4.7109375" style="1" bestFit="1" customWidth="1"/>
    <col min="2049" max="2049" width="9.7109375" style="1" bestFit="1" customWidth="1"/>
    <col min="2050" max="2050" width="10" style="1" bestFit="1" customWidth="1"/>
    <col min="2051" max="2051" width="8.85546875" style="1" bestFit="1" customWidth="1"/>
    <col min="2052" max="2052" width="22.85546875" style="1" customWidth="1"/>
    <col min="2053" max="2053" width="59.7109375" style="1" bestFit="1" customWidth="1"/>
    <col min="2054" max="2054" width="57.85546875" style="1" bestFit="1" customWidth="1"/>
    <col min="2055" max="2055" width="35.28515625" style="1" bestFit="1" customWidth="1"/>
    <col min="2056" max="2056" width="28.140625" style="1" bestFit="1" customWidth="1"/>
    <col min="2057" max="2057" width="33.140625" style="1" bestFit="1" customWidth="1"/>
    <col min="2058" max="2058" width="26" style="1" bestFit="1" customWidth="1"/>
    <col min="2059" max="2059" width="19.140625" style="1" bestFit="1" customWidth="1"/>
    <col min="2060" max="2060" width="10.42578125" style="1" customWidth="1"/>
    <col min="2061" max="2061" width="11.85546875" style="1" customWidth="1"/>
    <col min="2062" max="2062" width="14.7109375" style="1" customWidth="1"/>
    <col min="2063" max="2063" width="9" style="1" bestFit="1" customWidth="1"/>
    <col min="2064" max="2303" width="9.140625" style="1"/>
    <col min="2304" max="2304" width="4.7109375" style="1" bestFit="1" customWidth="1"/>
    <col min="2305" max="2305" width="9.7109375" style="1" bestFit="1" customWidth="1"/>
    <col min="2306" max="2306" width="10" style="1" bestFit="1" customWidth="1"/>
    <col min="2307" max="2307" width="8.85546875" style="1" bestFit="1" customWidth="1"/>
    <col min="2308" max="2308" width="22.85546875" style="1" customWidth="1"/>
    <col min="2309" max="2309" width="59.7109375" style="1" bestFit="1" customWidth="1"/>
    <col min="2310" max="2310" width="57.85546875" style="1" bestFit="1" customWidth="1"/>
    <col min="2311" max="2311" width="35.28515625" style="1" bestFit="1" customWidth="1"/>
    <col min="2312" max="2312" width="28.140625" style="1" bestFit="1" customWidth="1"/>
    <col min="2313" max="2313" width="33.140625" style="1" bestFit="1" customWidth="1"/>
    <col min="2314" max="2314" width="26" style="1" bestFit="1" customWidth="1"/>
    <col min="2315" max="2315" width="19.140625" style="1" bestFit="1" customWidth="1"/>
    <col min="2316" max="2316" width="10.42578125" style="1" customWidth="1"/>
    <col min="2317" max="2317" width="11.85546875" style="1" customWidth="1"/>
    <col min="2318" max="2318" width="14.7109375" style="1" customWidth="1"/>
    <col min="2319" max="2319" width="9" style="1" bestFit="1" customWidth="1"/>
    <col min="2320" max="2559" width="9.140625" style="1"/>
    <col min="2560" max="2560" width="4.7109375" style="1" bestFit="1" customWidth="1"/>
    <col min="2561" max="2561" width="9.7109375" style="1" bestFit="1" customWidth="1"/>
    <col min="2562" max="2562" width="10" style="1" bestFit="1" customWidth="1"/>
    <col min="2563" max="2563" width="8.85546875" style="1" bestFit="1" customWidth="1"/>
    <col min="2564" max="2564" width="22.85546875" style="1" customWidth="1"/>
    <col min="2565" max="2565" width="59.7109375" style="1" bestFit="1" customWidth="1"/>
    <col min="2566" max="2566" width="57.85546875" style="1" bestFit="1" customWidth="1"/>
    <col min="2567" max="2567" width="35.28515625" style="1" bestFit="1" customWidth="1"/>
    <col min="2568" max="2568" width="28.140625" style="1" bestFit="1" customWidth="1"/>
    <col min="2569" max="2569" width="33.140625" style="1" bestFit="1" customWidth="1"/>
    <col min="2570" max="2570" width="26" style="1" bestFit="1" customWidth="1"/>
    <col min="2571" max="2571" width="19.140625" style="1" bestFit="1" customWidth="1"/>
    <col min="2572" max="2572" width="10.42578125" style="1" customWidth="1"/>
    <col min="2573" max="2573" width="11.85546875" style="1" customWidth="1"/>
    <col min="2574" max="2574" width="14.7109375" style="1" customWidth="1"/>
    <col min="2575" max="2575" width="9" style="1" bestFit="1" customWidth="1"/>
    <col min="2576" max="2815" width="9.140625" style="1"/>
    <col min="2816" max="2816" width="4.7109375" style="1" bestFit="1" customWidth="1"/>
    <col min="2817" max="2817" width="9.7109375" style="1" bestFit="1" customWidth="1"/>
    <col min="2818" max="2818" width="10" style="1" bestFit="1" customWidth="1"/>
    <col min="2819" max="2819" width="8.85546875" style="1" bestFit="1" customWidth="1"/>
    <col min="2820" max="2820" width="22.85546875" style="1" customWidth="1"/>
    <col min="2821" max="2821" width="59.7109375" style="1" bestFit="1" customWidth="1"/>
    <col min="2822" max="2822" width="57.85546875" style="1" bestFit="1" customWidth="1"/>
    <col min="2823" max="2823" width="35.28515625" style="1" bestFit="1" customWidth="1"/>
    <col min="2824" max="2824" width="28.140625" style="1" bestFit="1" customWidth="1"/>
    <col min="2825" max="2825" width="33.140625" style="1" bestFit="1" customWidth="1"/>
    <col min="2826" max="2826" width="26" style="1" bestFit="1" customWidth="1"/>
    <col min="2827" max="2827" width="19.140625" style="1" bestFit="1" customWidth="1"/>
    <col min="2828" max="2828" width="10.42578125" style="1" customWidth="1"/>
    <col min="2829" max="2829" width="11.85546875" style="1" customWidth="1"/>
    <col min="2830" max="2830" width="14.7109375" style="1" customWidth="1"/>
    <col min="2831" max="2831" width="9" style="1" bestFit="1" customWidth="1"/>
    <col min="2832" max="3071" width="9.140625" style="1"/>
    <col min="3072" max="3072" width="4.7109375" style="1" bestFit="1" customWidth="1"/>
    <col min="3073" max="3073" width="9.7109375" style="1" bestFit="1" customWidth="1"/>
    <col min="3074" max="3074" width="10" style="1" bestFit="1" customWidth="1"/>
    <col min="3075" max="3075" width="8.85546875" style="1" bestFit="1" customWidth="1"/>
    <col min="3076" max="3076" width="22.85546875" style="1" customWidth="1"/>
    <col min="3077" max="3077" width="59.7109375" style="1" bestFit="1" customWidth="1"/>
    <col min="3078" max="3078" width="57.85546875" style="1" bestFit="1" customWidth="1"/>
    <col min="3079" max="3079" width="35.28515625" style="1" bestFit="1" customWidth="1"/>
    <col min="3080" max="3080" width="28.140625" style="1" bestFit="1" customWidth="1"/>
    <col min="3081" max="3081" width="33.140625" style="1" bestFit="1" customWidth="1"/>
    <col min="3082" max="3082" width="26" style="1" bestFit="1" customWidth="1"/>
    <col min="3083" max="3083" width="19.140625" style="1" bestFit="1" customWidth="1"/>
    <col min="3084" max="3084" width="10.42578125" style="1" customWidth="1"/>
    <col min="3085" max="3085" width="11.85546875" style="1" customWidth="1"/>
    <col min="3086" max="3086" width="14.7109375" style="1" customWidth="1"/>
    <col min="3087" max="3087" width="9" style="1" bestFit="1" customWidth="1"/>
    <col min="3088" max="3327" width="9.140625" style="1"/>
    <col min="3328" max="3328" width="4.7109375" style="1" bestFit="1" customWidth="1"/>
    <col min="3329" max="3329" width="9.7109375" style="1" bestFit="1" customWidth="1"/>
    <col min="3330" max="3330" width="10" style="1" bestFit="1" customWidth="1"/>
    <col min="3331" max="3331" width="8.85546875" style="1" bestFit="1" customWidth="1"/>
    <col min="3332" max="3332" width="22.85546875" style="1" customWidth="1"/>
    <col min="3333" max="3333" width="59.7109375" style="1" bestFit="1" customWidth="1"/>
    <col min="3334" max="3334" width="57.85546875" style="1" bestFit="1" customWidth="1"/>
    <col min="3335" max="3335" width="35.28515625" style="1" bestFit="1" customWidth="1"/>
    <col min="3336" max="3336" width="28.140625" style="1" bestFit="1" customWidth="1"/>
    <col min="3337" max="3337" width="33.140625" style="1" bestFit="1" customWidth="1"/>
    <col min="3338" max="3338" width="26" style="1" bestFit="1" customWidth="1"/>
    <col min="3339" max="3339" width="19.140625" style="1" bestFit="1" customWidth="1"/>
    <col min="3340" max="3340" width="10.42578125" style="1" customWidth="1"/>
    <col min="3341" max="3341" width="11.85546875" style="1" customWidth="1"/>
    <col min="3342" max="3342" width="14.7109375" style="1" customWidth="1"/>
    <col min="3343" max="3343" width="9" style="1" bestFit="1" customWidth="1"/>
    <col min="3344" max="3583" width="9.140625" style="1"/>
    <col min="3584" max="3584" width="4.7109375" style="1" bestFit="1" customWidth="1"/>
    <col min="3585" max="3585" width="9.7109375" style="1" bestFit="1" customWidth="1"/>
    <col min="3586" max="3586" width="10" style="1" bestFit="1" customWidth="1"/>
    <col min="3587" max="3587" width="8.85546875" style="1" bestFit="1" customWidth="1"/>
    <col min="3588" max="3588" width="22.85546875" style="1" customWidth="1"/>
    <col min="3589" max="3589" width="59.7109375" style="1" bestFit="1" customWidth="1"/>
    <col min="3590" max="3590" width="57.85546875" style="1" bestFit="1" customWidth="1"/>
    <col min="3591" max="3591" width="35.28515625" style="1" bestFit="1" customWidth="1"/>
    <col min="3592" max="3592" width="28.140625" style="1" bestFit="1" customWidth="1"/>
    <col min="3593" max="3593" width="33.140625" style="1" bestFit="1" customWidth="1"/>
    <col min="3594" max="3594" width="26" style="1" bestFit="1" customWidth="1"/>
    <col min="3595" max="3595" width="19.140625" style="1" bestFit="1" customWidth="1"/>
    <col min="3596" max="3596" width="10.42578125" style="1" customWidth="1"/>
    <col min="3597" max="3597" width="11.85546875" style="1" customWidth="1"/>
    <col min="3598" max="3598" width="14.7109375" style="1" customWidth="1"/>
    <col min="3599" max="3599" width="9" style="1" bestFit="1" customWidth="1"/>
    <col min="3600" max="3839" width="9.140625" style="1"/>
    <col min="3840" max="3840" width="4.7109375" style="1" bestFit="1" customWidth="1"/>
    <col min="3841" max="3841" width="9.7109375" style="1" bestFit="1" customWidth="1"/>
    <col min="3842" max="3842" width="10" style="1" bestFit="1" customWidth="1"/>
    <col min="3843" max="3843" width="8.85546875" style="1" bestFit="1" customWidth="1"/>
    <col min="3844" max="3844" width="22.85546875" style="1" customWidth="1"/>
    <col min="3845" max="3845" width="59.7109375" style="1" bestFit="1" customWidth="1"/>
    <col min="3846" max="3846" width="57.85546875" style="1" bestFit="1" customWidth="1"/>
    <col min="3847" max="3847" width="35.28515625" style="1" bestFit="1" customWidth="1"/>
    <col min="3848" max="3848" width="28.140625" style="1" bestFit="1" customWidth="1"/>
    <col min="3849" max="3849" width="33.140625" style="1" bestFit="1" customWidth="1"/>
    <col min="3850" max="3850" width="26" style="1" bestFit="1" customWidth="1"/>
    <col min="3851" max="3851" width="19.140625" style="1" bestFit="1" customWidth="1"/>
    <col min="3852" max="3852" width="10.42578125" style="1" customWidth="1"/>
    <col min="3853" max="3853" width="11.85546875" style="1" customWidth="1"/>
    <col min="3854" max="3854" width="14.7109375" style="1" customWidth="1"/>
    <col min="3855" max="3855" width="9" style="1" bestFit="1" customWidth="1"/>
    <col min="3856" max="4095" width="9.140625" style="1"/>
    <col min="4096" max="4096" width="4.7109375" style="1" bestFit="1" customWidth="1"/>
    <col min="4097" max="4097" width="9.7109375" style="1" bestFit="1" customWidth="1"/>
    <col min="4098" max="4098" width="10" style="1" bestFit="1" customWidth="1"/>
    <col min="4099" max="4099" width="8.85546875" style="1" bestFit="1" customWidth="1"/>
    <col min="4100" max="4100" width="22.85546875" style="1" customWidth="1"/>
    <col min="4101" max="4101" width="59.7109375" style="1" bestFit="1" customWidth="1"/>
    <col min="4102" max="4102" width="57.85546875" style="1" bestFit="1" customWidth="1"/>
    <col min="4103" max="4103" width="35.28515625" style="1" bestFit="1" customWidth="1"/>
    <col min="4104" max="4104" width="28.140625" style="1" bestFit="1" customWidth="1"/>
    <col min="4105" max="4105" width="33.140625" style="1" bestFit="1" customWidth="1"/>
    <col min="4106" max="4106" width="26" style="1" bestFit="1" customWidth="1"/>
    <col min="4107" max="4107" width="19.140625" style="1" bestFit="1" customWidth="1"/>
    <col min="4108" max="4108" width="10.42578125" style="1" customWidth="1"/>
    <col min="4109" max="4109" width="11.85546875" style="1" customWidth="1"/>
    <col min="4110" max="4110" width="14.7109375" style="1" customWidth="1"/>
    <col min="4111" max="4111" width="9" style="1" bestFit="1" customWidth="1"/>
    <col min="4112" max="4351" width="9.140625" style="1"/>
    <col min="4352" max="4352" width="4.7109375" style="1" bestFit="1" customWidth="1"/>
    <col min="4353" max="4353" width="9.7109375" style="1" bestFit="1" customWidth="1"/>
    <col min="4354" max="4354" width="10" style="1" bestFit="1" customWidth="1"/>
    <col min="4355" max="4355" width="8.85546875" style="1" bestFit="1" customWidth="1"/>
    <col min="4356" max="4356" width="22.85546875" style="1" customWidth="1"/>
    <col min="4357" max="4357" width="59.7109375" style="1" bestFit="1" customWidth="1"/>
    <col min="4358" max="4358" width="57.85546875" style="1" bestFit="1" customWidth="1"/>
    <col min="4359" max="4359" width="35.28515625" style="1" bestFit="1" customWidth="1"/>
    <col min="4360" max="4360" width="28.140625" style="1" bestFit="1" customWidth="1"/>
    <col min="4361" max="4361" width="33.140625" style="1" bestFit="1" customWidth="1"/>
    <col min="4362" max="4362" width="26" style="1" bestFit="1" customWidth="1"/>
    <col min="4363" max="4363" width="19.140625" style="1" bestFit="1" customWidth="1"/>
    <col min="4364" max="4364" width="10.42578125" style="1" customWidth="1"/>
    <col min="4365" max="4365" width="11.85546875" style="1" customWidth="1"/>
    <col min="4366" max="4366" width="14.7109375" style="1" customWidth="1"/>
    <col min="4367" max="4367" width="9" style="1" bestFit="1" customWidth="1"/>
    <col min="4368" max="4607" width="9.140625" style="1"/>
    <col min="4608" max="4608" width="4.7109375" style="1" bestFit="1" customWidth="1"/>
    <col min="4609" max="4609" width="9.7109375" style="1" bestFit="1" customWidth="1"/>
    <col min="4610" max="4610" width="10" style="1" bestFit="1" customWidth="1"/>
    <col min="4611" max="4611" width="8.85546875" style="1" bestFit="1" customWidth="1"/>
    <col min="4612" max="4612" width="22.85546875" style="1" customWidth="1"/>
    <col min="4613" max="4613" width="59.7109375" style="1" bestFit="1" customWidth="1"/>
    <col min="4614" max="4614" width="57.85546875" style="1" bestFit="1" customWidth="1"/>
    <col min="4615" max="4615" width="35.28515625" style="1" bestFit="1" customWidth="1"/>
    <col min="4616" max="4616" width="28.140625" style="1" bestFit="1" customWidth="1"/>
    <col min="4617" max="4617" width="33.140625" style="1" bestFit="1" customWidth="1"/>
    <col min="4618" max="4618" width="26" style="1" bestFit="1" customWidth="1"/>
    <col min="4619" max="4619" width="19.140625" style="1" bestFit="1" customWidth="1"/>
    <col min="4620" max="4620" width="10.42578125" style="1" customWidth="1"/>
    <col min="4621" max="4621" width="11.85546875" style="1" customWidth="1"/>
    <col min="4622" max="4622" width="14.7109375" style="1" customWidth="1"/>
    <col min="4623" max="4623" width="9" style="1" bestFit="1" customWidth="1"/>
    <col min="4624" max="4863" width="9.140625" style="1"/>
    <col min="4864" max="4864" width="4.7109375" style="1" bestFit="1" customWidth="1"/>
    <col min="4865" max="4865" width="9.7109375" style="1" bestFit="1" customWidth="1"/>
    <col min="4866" max="4866" width="10" style="1" bestFit="1" customWidth="1"/>
    <col min="4867" max="4867" width="8.85546875" style="1" bestFit="1" customWidth="1"/>
    <col min="4868" max="4868" width="22.85546875" style="1" customWidth="1"/>
    <col min="4869" max="4869" width="59.7109375" style="1" bestFit="1" customWidth="1"/>
    <col min="4870" max="4870" width="57.85546875" style="1" bestFit="1" customWidth="1"/>
    <col min="4871" max="4871" width="35.28515625" style="1" bestFit="1" customWidth="1"/>
    <col min="4872" max="4872" width="28.140625" style="1" bestFit="1" customWidth="1"/>
    <col min="4873" max="4873" width="33.140625" style="1" bestFit="1" customWidth="1"/>
    <col min="4874" max="4874" width="26" style="1" bestFit="1" customWidth="1"/>
    <col min="4875" max="4875" width="19.140625" style="1" bestFit="1" customWidth="1"/>
    <col min="4876" max="4876" width="10.42578125" style="1" customWidth="1"/>
    <col min="4877" max="4877" width="11.85546875" style="1" customWidth="1"/>
    <col min="4878" max="4878" width="14.7109375" style="1" customWidth="1"/>
    <col min="4879" max="4879" width="9" style="1" bestFit="1" customWidth="1"/>
    <col min="4880" max="5119" width="9.140625" style="1"/>
    <col min="5120" max="5120" width="4.7109375" style="1" bestFit="1" customWidth="1"/>
    <col min="5121" max="5121" width="9.7109375" style="1" bestFit="1" customWidth="1"/>
    <col min="5122" max="5122" width="10" style="1" bestFit="1" customWidth="1"/>
    <col min="5123" max="5123" width="8.85546875" style="1" bestFit="1" customWidth="1"/>
    <col min="5124" max="5124" width="22.85546875" style="1" customWidth="1"/>
    <col min="5125" max="5125" width="59.7109375" style="1" bestFit="1" customWidth="1"/>
    <col min="5126" max="5126" width="57.85546875" style="1" bestFit="1" customWidth="1"/>
    <col min="5127" max="5127" width="35.28515625" style="1" bestFit="1" customWidth="1"/>
    <col min="5128" max="5128" width="28.140625" style="1" bestFit="1" customWidth="1"/>
    <col min="5129" max="5129" width="33.140625" style="1" bestFit="1" customWidth="1"/>
    <col min="5130" max="5130" width="26" style="1" bestFit="1" customWidth="1"/>
    <col min="5131" max="5131" width="19.140625" style="1" bestFit="1" customWidth="1"/>
    <col min="5132" max="5132" width="10.42578125" style="1" customWidth="1"/>
    <col min="5133" max="5133" width="11.85546875" style="1" customWidth="1"/>
    <col min="5134" max="5134" width="14.7109375" style="1" customWidth="1"/>
    <col min="5135" max="5135" width="9" style="1" bestFit="1" customWidth="1"/>
    <col min="5136" max="5375" width="9.140625" style="1"/>
    <col min="5376" max="5376" width="4.7109375" style="1" bestFit="1" customWidth="1"/>
    <col min="5377" max="5377" width="9.7109375" style="1" bestFit="1" customWidth="1"/>
    <col min="5378" max="5378" width="10" style="1" bestFit="1" customWidth="1"/>
    <col min="5379" max="5379" width="8.85546875" style="1" bestFit="1" customWidth="1"/>
    <col min="5380" max="5380" width="22.85546875" style="1" customWidth="1"/>
    <col min="5381" max="5381" width="59.7109375" style="1" bestFit="1" customWidth="1"/>
    <col min="5382" max="5382" width="57.85546875" style="1" bestFit="1" customWidth="1"/>
    <col min="5383" max="5383" width="35.28515625" style="1" bestFit="1" customWidth="1"/>
    <col min="5384" max="5384" width="28.140625" style="1" bestFit="1" customWidth="1"/>
    <col min="5385" max="5385" width="33.140625" style="1" bestFit="1" customWidth="1"/>
    <col min="5386" max="5386" width="26" style="1" bestFit="1" customWidth="1"/>
    <col min="5387" max="5387" width="19.140625" style="1" bestFit="1" customWidth="1"/>
    <col min="5388" max="5388" width="10.42578125" style="1" customWidth="1"/>
    <col min="5389" max="5389" width="11.85546875" style="1" customWidth="1"/>
    <col min="5390" max="5390" width="14.7109375" style="1" customWidth="1"/>
    <col min="5391" max="5391" width="9" style="1" bestFit="1" customWidth="1"/>
    <col min="5392" max="5631" width="9.140625" style="1"/>
    <col min="5632" max="5632" width="4.7109375" style="1" bestFit="1" customWidth="1"/>
    <col min="5633" max="5633" width="9.7109375" style="1" bestFit="1" customWidth="1"/>
    <col min="5634" max="5634" width="10" style="1" bestFit="1" customWidth="1"/>
    <col min="5635" max="5635" width="8.85546875" style="1" bestFit="1" customWidth="1"/>
    <col min="5636" max="5636" width="22.85546875" style="1" customWidth="1"/>
    <col min="5637" max="5637" width="59.7109375" style="1" bestFit="1" customWidth="1"/>
    <col min="5638" max="5638" width="57.85546875" style="1" bestFit="1" customWidth="1"/>
    <col min="5639" max="5639" width="35.28515625" style="1" bestFit="1" customWidth="1"/>
    <col min="5640" max="5640" width="28.140625" style="1" bestFit="1" customWidth="1"/>
    <col min="5641" max="5641" width="33.140625" style="1" bestFit="1" customWidth="1"/>
    <col min="5642" max="5642" width="26" style="1" bestFit="1" customWidth="1"/>
    <col min="5643" max="5643" width="19.140625" style="1" bestFit="1" customWidth="1"/>
    <col min="5644" max="5644" width="10.42578125" style="1" customWidth="1"/>
    <col min="5645" max="5645" width="11.85546875" style="1" customWidth="1"/>
    <col min="5646" max="5646" width="14.7109375" style="1" customWidth="1"/>
    <col min="5647" max="5647" width="9" style="1" bestFit="1" customWidth="1"/>
    <col min="5648" max="5887" width="9.140625" style="1"/>
    <col min="5888" max="5888" width="4.7109375" style="1" bestFit="1" customWidth="1"/>
    <col min="5889" max="5889" width="9.7109375" style="1" bestFit="1" customWidth="1"/>
    <col min="5890" max="5890" width="10" style="1" bestFit="1" customWidth="1"/>
    <col min="5891" max="5891" width="8.85546875" style="1" bestFit="1" customWidth="1"/>
    <col min="5892" max="5892" width="22.85546875" style="1" customWidth="1"/>
    <col min="5893" max="5893" width="59.7109375" style="1" bestFit="1" customWidth="1"/>
    <col min="5894" max="5894" width="57.85546875" style="1" bestFit="1" customWidth="1"/>
    <col min="5895" max="5895" width="35.28515625" style="1" bestFit="1" customWidth="1"/>
    <col min="5896" max="5896" width="28.140625" style="1" bestFit="1" customWidth="1"/>
    <col min="5897" max="5897" width="33.140625" style="1" bestFit="1" customWidth="1"/>
    <col min="5898" max="5898" width="26" style="1" bestFit="1" customWidth="1"/>
    <col min="5899" max="5899" width="19.140625" style="1" bestFit="1" customWidth="1"/>
    <col min="5900" max="5900" width="10.42578125" style="1" customWidth="1"/>
    <col min="5901" max="5901" width="11.85546875" style="1" customWidth="1"/>
    <col min="5902" max="5902" width="14.7109375" style="1" customWidth="1"/>
    <col min="5903" max="5903" width="9" style="1" bestFit="1" customWidth="1"/>
    <col min="5904" max="6143" width="9.140625" style="1"/>
    <col min="6144" max="6144" width="4.7109375" style="1" bestFit="1" customWidth="1"/>
    <col min="6145" max="6145" width="9.7109375" style="1" bestFit="1" customWidth="1"/>
    <col min="6146" max="6146" width="10" style="1" bestFit="1" customWidth="1"/>
    <col min="6147" max="6147" width="8.85546875" style="1" bestFit="1" customWidth="1"/>
    <col min="6148" max="6148" width="22.85546875" style="1" customWidth="1"/>
    <col min="6149" max="6149" width="59.7109375" style="1" bestFit="1" customWidth="1"/>
    <col min="6150" max="6150" width="57.85546875" style="1" bestFit="1" customWidth="1"/>
    <col min="6151" max="6151" width="35.28515625" style="1" bestFit="1" customWidth="1"/>
    <col min="6152" max="6152" width="28.140625" style="1" bestFit="1" customWidth="1"/>
    <col min="6153" max="6153" width="33.140625" style="1" bestFit="1" customWidth="1"/>
    <col min="6154" max="6154" width="26" style="1" bestFit="1" customWidth="1"/>
    <col min="6155" max="6155" width="19.140625" style="1" bestFit="1" customWidth="1"/>
    <col min="6156" max="6156" width="10.42578125" style="1" customWidth="1"/>
    <col min="6157" max="6157" width="11.85546875" style="1" customWidth="1"/>
    <col min="6158" max="6158" width="14.7109375" style="1" customWidth="1"/>
    <col min="6159" max="6159" width="9" style="1" bestFit="1" customWidth="1"/>
    <col min="6160" max="6399" width="9.140625" style="1"/>
    <col min="6400" max="6400" width="4.7109375" style="1" bestFit="1" customWidth="1"/>
    <col min="6401" max="6401" width="9.7109375" style="1" bestFit="1" customWidth="1"/>
    <col min="6402" max="6402" width="10" style="1" bestFit="1" customWidth="1"/>
    <col min="6403" max="6403" width="8.85546875" style="1" bestFit="1" customWidth="1"/>
    <col min="6404" max="6404" width="22.85546875" style="1" customWidth="1"/>
    <col min="6405" max="6405" width="59.7109375" style="1" bestFit="1" customWidth="1"/>
    <col min="6406" max="6406" width="57.85546875" style="1" bestFit="1" customWidth="1"/>
    <col min="6407" max="6407" width="35.28515625" style="1" bestFit="1" customWidth="1"/>
    <col min="6408" max="6408" width="28.140625" style="1" bestFit="1" customWidth="1"/>
    <col min="6409" max="6409" width="33.140625" style="1" bestFit="1" customWidth="1"/>
    <col min="6410" max="6410" width="26" style="1" bestFit="1" customWidth="1"/>
    <col min="6411" max="6411" width="19.140625" style="1" bestFit="1" customWidth="1"/>
    <col min="6412" max="6412" width="10.42578125" style="1" customWidth="1"/>
    <col min="6413" max="6413" width="11.85546875" style="1" customWidth="1"/>
    <col min="6414" max="6414" width="14.7109375" style="1" customWidth="1"/>
    <col min="6415" max="6415" width="9" style="1" bestFit="1" customWidth="1"/>
    <col min="6416" max="6655" width="9.140625" style="1"/>
    <col min="6656" max="6656" width="4.7109375" style="1" bestFit="1" customWidth="1"/>
    <col min="6657" max="6657" width="9.7109375" style="1" bestFit="1" customWidth="1"/>
    <col min="6658" max="6658" width="10" style="1" bestFit="1" customWidth="1"/>
    <col min="6659" max="6659" width="8.85546875" style="1" bestFit="1" customWidth="1"/>
    <col min="6660" max="6660" width="22.85546875" style="1" customWidth="1"/>
    <col min="6661" max="6661" width="59.7109375" style="1" bestFit="1" customWidth="1"/>
    <col min="6662" max="6662" width="57.85546875" style="1" bestFit="1" customWidth="1"/>
    <col min="6663" max="6663" width="35.28515625" style="1" bestFit="1" customWidth="1"/>
    <col min="6664" max="6664" width="28.140625" style="1" bestFit="1" customWidth="1"/>
    <col min="6665" max="6665" width="33.140625" style="1" bestFit="1" customWidth="1"/>
    <col min="6666" max="6666" width="26" style="1" bestFit="1" customWidth="1"/>
    <col min="6667" max="6667" width="19.140625" style="1" bestFit="1" customWidth="1"/>
    <col min="6668" max="6668" width="10.42578125" style="1" customWidth="1"/>
    <col min="6669" max="6669" width="11.85546875" style="1" customWidth="1"/>
    <col min="6670" max="6670" width="14.7109375" style="1" customWidth="1"/>
    <col min="6671" max="6671" width="9" style="1" bestFit="1" customWidth="1"/>
    <col min="6672" max="6911" width="9.140625" style="1"/>
    <col min="6912" max="6912" width="4.7109375" style="1" bestFit="1" customWidth="1"/>
    <col min="6913" max="6913" width="9.7109375" style="1" bestFit="1" customWidth="1"/>
    <col min="6914" max="6914" width="10" style="1" bestFit="1" customWidth="1"/>
    <col min="6915" max="6915" width="8.85546875" style="1" bestFit="1" customWidth="1"/>
    <col min="6916" max="6916" width="22.85546875" style="1" customWidth="1"/>
    <col min="6917" max="6917" width="59.7109375" style="1" bestFit="1" customWidth="1"/>
    <col min="6918" max="6918" width="57.85546875" style="1" bestFit="1" customWidth="1"/>
    <col min="6919" max="6919" width="35.28515625" style="1" bestFit="1" customWidth="1"/>
    <col min="6920" max="6920" width="28.140625" style="1" bestFit="1" customWidth="1"/>
    <col min="6921" max="6921" width="33.140625" style="1" bestFit="1" customWidth="1"/>
    <col min="6922" max="6922" width="26" style="1" bestFit="1" customWidth="1"/>
    <col min="6923" max="6923" width="19.140625" style="1" bestFit="1" customWidth="1"/>
    <col min="6924" max="6924" width="10.42578125" style="1" customWidth="1"/>
    <col min="6925" max="6925" width="11.85546875" style="1" customWidth="1"/>
    <col min="6926" max="6926" width="14.7109375" style="1" customWidth="1"/>
    <col min="6927" max="6927" width="9" style="1" bestFit="1" customWidth="1"/>
    <col min="6928" max="7167" width="9.140625" style="1"/>
    <col min="7168" max="7168" width="4.7109375" style="1" bestFit="1" customWidth="1"/>
    <col min="7169" max="7169" width="9.7109375" style="1" bestFit="1" customWidth="1"/>
    <col min="7170" max="7170" width="10" style="1" bestFit="1" customWidth="1"/>
    <col min="7171" max="7171" width="8.85546875" style="1" bestFit="1" customWidth="1"/>
    <col min="7172" max="7172" width="22.85546875" style="1" customWidth="1"/>
    <col min="7173" max="7173" width="59.7109375" style="1" bestFit="1" customWidth="1"/>
    <col min="7174" max="7174" width="57.85546875" style="1" bestFit="1" customWidth="1"/>
    <col min="7175" max="7175" width="35.28515625" style="1" bestFit="1" customWidth="1"/>
    <col min="7176" max="7176" width="28.140625" style="1" bestFit="1" customWidth="1"/>
    <col min="7177" max="7177" width="33.140625" style="1" bestFit="1" customWidth="1"/>
    <col min="7178" max="7178" width="26" style="1" bestFit="1" customWidth="1"/>
    <col min="7179" max="7179" width="19.140625" style="1" bestFit="1" customWidth="1"/>
    <col min="7180" max="7180" width="10.42578125" style="1" customWidth="1"/>
    <col min="7181" max="7181" width="11.85546875" style="1" customWidth="1"/>
    <col min="7182" max="7182" width="14.7109375" style="1" customWidth="1"/>
    <col min="7183" max="7183" width="9" style="1" bestFit="1" customWidth="1"/>
    <col min="7184" max="7423" width="9.140625" style="1"/>
    <col min="7424" max="7424" width="4.7109375" style="1" bestFit="1" customWidth="1"/>
    <col min="7425" max="7425" width="9.7109375" style="1" bestFit="1" customWidth="1"/>
    <col min="7426" max="7426" width="10" style="1" bestFit="1" customWidth="1"/>
    <col min="7427" max="7427" width="8.85546875" style="1" bestFit="1" customWidth="1"/>
    <col min="7428" max="7428" width="22.85546875" style="1" customWidth="1"/>
    <col min="7429" max="7429" width="59.7109375" style="1" bestFit="1" customWidth="1"/>
    <col min="7430" max="7430" width="57.85546875" style="1" bestFit="1" customWidth="1"/>
    <col min="7431" max="7431" width="35.28515625" style="1" bestFit="1" customWidth="1"/>
    <col min="7432" max="7432" width="28.140625" style="1" bestFit="1" customWidth="1"/>
    <col min="7433" max="7433" width="33.140625" style="1" bestFit="1" customWidth="1"/>
    <col min="7434" max="7434" width="26" style="1" bestFit="1" customWidth="1"/>
    <col min="7435" max="7435" width="19.140625" style="1" bestFit="1" customWidth="1"/>
    <col min="7436" max="7436" width="10.42578125" style="1" customWidth="1"/>
    <col min="7437" max="7437" width="11.85546875" style="1" customWidth="1"/>
    <col min="7438" max="7438" width="14.7109375" style="1" customWidth="1"/>
    <col min="7439" max="7439" width="9" style="1" bestFit="1" customWidth="1"/>
    <col min="7440" max="7679" width="9.140625" style="1"/>
    <col min="7680" max="7680" width="4.7109375" style="1" bestFit="1" customWidth="1"/>
    <col min="7681" max="7681" width="9.7109375" style="1" bestFit="1" customWidth="1"/>
    <col min="7682" max="7682" width="10" style="1" bestFit="1" customWidth="1"/>
    <col min="7683" max="7683" width="8.85546875" style="1" bestFit="1" customWidth="1"/>
    <col min="7684" max="7684" width="22.85546875" style="1" customWidth="1"/>
    <col min="7685" max="7685" width="59.7109375" style="1" bestFit="1" customWidth="1"/>
    <col min="7686" max="7686" width="57.85546875" style="1" bestFit="1" customWidth="1"/>
    <col min="7687" max="7687" width="35.28515625" style="1" bestFit="1" customWidth="1"/>
    <col min="7688" max="7688" width="28.140625" style="1" bestFit="1" customWidth="1"/>
    <col min="7689" max="7689" width="33.140625" style="1" bestFit="1" customWidth="1"/>
    <col min="7690" max="7690" width="26" style="1" bestFit="1" customWidth="1"/>
    <col min="7691" max="7691" width="19.140625" style="1" bestFit="1" customWidth="1"/>
    <col min="7692" max="7692" width="10.42578125" style="1" customWidth="1"/>
    <col min="7693" max="7693" width="11.85546875" style="1" customWidth="1"/>
    <col min="7694" max="7694" width="14.7109375" style="1" customWidth="1"/>
    <col min="7695" max="7695" width="9" style="1" bestFit="1" customWidth="1"/>
    <col min="7696" max="7935" width="9.140625" style="1"/>
    <col min="7936" max="7936" width="4.7109375" style="1" bestFit="1" customWidth="1"/>
    <col min="7937" max="7937" width="9.7109375" style="1" bestFit="1" customWidth="1"/>
    <col min="7938" max="7938" width="10" style="1" bestFit="1" customWidth="1"/>
    <col min="7939" max="7939" width="8.85546875" style="1" bestFit="1" customWidth="1"/>
    <col min="7940" max="7940" width="22.85546875" style="1" customWidth="1"/>
    <col min="7941" max="7941" width="59.7109375" style="1" bestFit="1" customWidth="1"/>
    <col min="7942" max="7942" width="57.85546875" style="1" bestFit="1" customWidth="1"/>
    <col min="7943" max="7943" width="35.28515625" style="1" bestFit="1" customWidth="1"/>
    <col min="7944" max="7944" width="28.140625" style="1" bestFit="1" customWidth="1"/>
    <col min="7945" max="7945" width="33.140625" style="1" bestFit="1" customWidth="1"/>
    <col min="7946" max="7946" width="26" style="1" bestFit="1" customWidth="1"/>
    <col min="7947" max="7947" width="19.140625" style="1" bestFit="1" customWidth="1"/>
    <col min="7948" max="7948" width="10.42578125" style="1" customWidth="1"/>
    <col min="7949" max="7949" width="11.85546875" style="1" customWidth="1"/>
    <col min="7950" max="7950" width="14.7109375" style="1" customWidth="1"/>
    <col min="7951" max="7951" width="9" style="1" bestFit="1" customWidth="1"/>
    <col min="7952" max="8191" width="9.140625" style="1"/>
    <col min="8192" max="8192" width="4.7109375" style="1" bestFit="1" customWidth="1"/>
    <col min="8193" max="8193" width="9.7109375" style="1" bestFit="1" customWidth="1"/>
    <col min="8194" max="8194" width="10" style="1" bestFit="1" customWidth="1"/>
    <col min="8195" max="8195" width="8.85546875" style="1" bestFit="1" customWidth="1"/>
    <col min="8196" max="8196" width="22.85546875" style="1" customWidth="1"/>
    <col min="8197" max="8197" width="59.7109375" style="1" bestFit="1" customWidth="1"/>
    <col min="8198" max="8198" width="57.85546875" style="1" bestFit="1" customWidth="1"/>
    <col min="8199" max="8199" width="35.28515625" style="1" bestFit="1" customWidth="1"/>
    <col min="8200" max="8200" width="28.140625" style="1" bestFit="1" customWidth="1"/>
    <col min="8201" max="8201" width="33.140625" style="1" bestFit="1" customWidth="1"/>
    <col min="8202" max="8202" width="26" style="1" bestFit="1" customWidth="1"/>
    <col min="8203" max="8203" width="19.140625" style="1" bestFit="1" customWidth="1"/>
    <col min="8204" max="8204" width="10.42578125" style="1" customWidth="1"/>
    <col min="8205" max="8205" width="11.85546875" style="1" customWidth="1"/>
    <col min="8206" max="8206" width="14.7109375" style="1" customWidth="1"/>
    <col min="8207" max="8207" width="9" style="1" bestFit="1" customWidth="1"/>
    <col min="8208" max="8447" width="9.140625" style="1"/>
    <col min="8448" max="8448" width="4.7109375" style="1" bestFit="1" customWidth="1"/>
    <col min="8449" max="8449" width="9.7109375" style="1" bestFit="1" customWidth="1"/>
    <col min="8450" max="8450" width="10" style="1" bestFit="1" customWidth="1"/>
    <col min="8451" max="8451" width="8.85546875" style="1" bestFit="1" customWidth="1"/>
    <col min="8452" max="8452" width="22.85546875" style="1" customWidth="1"/>
    <col min="8453" max="8453" width="59.7109375" style="1" bestFit="1" customWidth="1"/>
    <col min="8454" max="8454" width="57.85546875" style="1" bestFit="1" customWidth="1"/>
    <col min="8455" max="8455" width="35.28515625" style="1" bestFit="1" customWidth="1"/>
    <col min="8456" max="8456" width="28.140625" style="1" bestFit="1" customWidth="1"/>
    <col min="8457" max="8457" width="33.140625" style="1" bestFit="1" customWidth="1"/>
    <col min="8458" max="8458" width="26" style="1" bestFit="1" customWidth="1"/>
    <col min="8459" max="8459" width="19.140625" style="1" bestFit="1" customWidth="1"/>
    <col min="8460" max="8460" width="10.42578125" style="1" customWidth="1"/>
    <col min="8461" max="8461" width="11.85546875" style="1" customWidth="1"/>
    <col min="8462" max="8462" width="14.7109375" style="1" customWidth="1"/>
    <col min="8463" max="8463" width="9" style="1" bestFit="1" customWidth="1"/>
    <col min="8464" max="8703" width="9.140625" style="1"/>
    <col min="8704" max="8704" width="4.7109375" style="1" bestFit="1" customWidth="1"/>
    <col min="8705" max="8705" width="9.7109375" style="1" bestFit="1" customWidth="1"/>
    <col min="8706" max="8706" width="10" style="1" bestFit="1" customWidth="1"/>
    <col min="8707" max="8707" width="8.85546875" style="1" bestFit="1" customWidth="1"/>
    <col min="8708" max="8708" width="22.85546875" style="1" customWidth="1"/>
    <col min="8709" max="8709" width="59.7109375" style="1" bestFit="1" customWidth="1"/>
    <col min="8710" max="8710" width="57.85546875" style="1" bestFit="1" customWidth="1"/>
    <col min="8711" max="8711" width="35.28515625" style="1" bestFit="1" customWidth="1"/>
    <col min="8712" max="8712" width="28.140625" style="1" bestFit="1" customWidth="1"/>
    <col min="8713" max="8713" width="33.140625" style="1" bestFit="1" customWidth="1"/>
    <col min="8714" max="8714" width="26" style="1" bestFit="1" customWidth="1"/>
    <col min="8715" max="8715" width="19.140625" style="1" bestFit="1" customWidth="1"/>
    <col min="8716" max="8716" width="10.42578125" style="1" customWidth="1"/>
    <col min="8717" max="8717" width="11.85546875" style="1" customWidth="1"/>
    <col min="8718" max="8718" width="14.7109375" style="1" customWidth="1"/>
    <col min="8719" max="8719" width="9" style="1" bestFit="1" customWidth="1"/>
    <col min="8720" max="8959" width="9.140625" style="1"/>
    <col min="8960" max="8960" width="4.7109375" style="1" bestFit="1" customWidth="1"/>
    <col min="8961" max="8961" width="9.7109375" style="1" bestFit="1" customWidth="1"/>
    <col min="8962" max="8962" width="10" style="1" bestFit="1" customWidth="1"/>
    <col min="8963" max="8963" width="8.85546875" style="1" bestFit="1" customWidth="1"/>
    <col min="8964" max="8964" width="22.85546875" style="1" customWidth="1"/>
    <col min="8965" max="8965" width="59.7109375" style="1" bestFit="1" customWidth="1"/>
    <col min="8966" max="8966" width="57.85546875" style="1" bestFit="1" customWidth="1"/>
    <col min="8967" max="8967" width="35.28515625" style="1" bestFit="1" customWidth="1"/>
    <col min="8968" max="8968" width="28.140625" style="1" bestFit="1" customWidth="1"/>
    <col min="8969" max="8969" width="33.140625" style="1" bestFit="1" customWidth="1"/>
    <col min="8970" max="8970" width="26" style="1" bestFit="1" customWidth="1"/>
    <col min="8971" max="8971" width="19.140625" style="1" bestFit="1" customWidth="1"/>
    <col min="8972" max="8972" width="10.42578125" style="1" customWidth="1"/>
    <col min="8973" max="8973" width="11.85546875" style="1" customWidth="1"/>
    <col min="8974" max="8974" width="14.7109375" style="1" customWidth="1"/>
    <col min="8975" max="8975" width="9" style="1" bestFit="1" customWidth="1"/>
    <col min="8976" max="9215" width="9.140625" style="1"/>
    <col min="9216" max="9216" width="4.7109375" style="1" bestFit="1" customWidth="1"/>
    <col min="9217" max="9217" width="9.7109375" style="1" bestFit="1" customWidth="1"/>
    <col min="9218" max="9218" width="10" style="1" bestFit="1" customWidth="1"/>
    <col min="9219" max="9219" width="8.85546875" style="1" bestFit="1" customWidth="1"/>
    <col min="9220" max="9220" width="22.85546875" style="1" customWidth="1"/>
    <col min="9221" max="9221" width="59.7109375" style="1" bestFit="1" customWidth="1"/>
    <col min="9222" max="9222" width="57.85546875" style="1" bestFit="1" customWidth="1"/>
    <col min="9223" max="9223" width="35.28515625" style="1" bestFit="1" customWidth="1"/>
    <col min="9224" max="9224" width="28.140625" style="1" bestFit="1" customWidth="1"/>
    <col min="9225" max="9225" width="33.140625" style="1" bestFit="1" customWidth="1"/>
    <col min="9226" max="9226" width="26" style="1" bestFit="1" customWidth="1"/>
    <col min="9227" max="9227" width="19.140625" style="1" bestFit="1" customWidth="1"/>
    <col min="9228" max="9228" width="10.42578125" style="1" customWidth="1"/>
    <col min="9229" max="9229" width="11.85546875" style="1" customWidth="1"/>
    <col min="9230" max="9230" width="14.7109375" style="1" customWidth="1"/>
    <col min="9231" max="9231" width="9" style="1" bestFit="1" customWidth="1"/>
    <col min="9232" max="9471" width="9.140625" style="1"/>
    <col min="9472" max="9472" width="4.7109375" style="1" bestFit="1" customWidth="1"/>
    <col min="9473" max="9473" width="9.7109375" style="1" bestFit="1" customWidth="1"/>
    <col min="9474" max="9474" width="10" style="1" bestFit="1" customWidth="1"/>
    <col min="9475" max="9475" width="8.85546875" style="1" bestFit="1" customWidth="1"/>
    <col min="9476" max="9476" width="22.85546875" style="1" customWidth="1"/>
    <col min="9477" max="9477" width="59.7109375" style="1" bestFit="1" customWidth="1"/>
    <col min="9478" max="9478" width="57.85546875" style="1" bestFit="1" customWidth="1"/>
    <col min="9479" max="9479" width="35.28515625" style="1" bestFit="1" customWidth="1"/>
    <col min="9480" max="9480" width="28.140625" style="1" bestFit="1" customWidth="1"/>
    <col min="9481" max="9481" width="33.140625" style="1" bestFit="1" customWidth="1"/>
    <col min="9482" max="9482" width="26" style="1" bestFit="1" customWidth="1"/>
    <col min="9483" max="9483" width="19.140625" style="1" bestFit="1" customWidth="1"/>
    <col min="9484" max="9484" width="10.42578125" style="1" customWidth="1"/>
    <col min="9485" max="9485" width="11.85546875" style="1" customWidth="1"/>
    <col min="9486" max="9486" width="14.7109375" style="1" customWidth="1"/>
    <col min="9487" max="9487" width="9" style="1" bestFit="1" customWidth="1"/>
    <col min="9488" max="9727" width="9.140625" style="1"/>
    <col min="9728" max="9728" width="4.7109375" style="1" bestFit="1" customWidth="1"/>
    <col min="9729" max="9729" width="9.7109375" style="1" bestFit="1" customWidth="1"/>
    <col min="9730" max="9730" width="10" style="1" bestFit="1" customWidth="1"/>
    <col min="9731" max="9731" width="8.85546875" style="1" bestFit="1" customWidth="1"/>
    <col min="9732" max="9732" width="22.85546875" style="1" customWidth="1"/>
    <col min="9733" max="9733" width="59.7109375" style="1" bestFit="1" customWidth="1"/>
    <col min="9734" max="9734" width="57.85546875" style="1" bestFit="1" customWidth="1"/>
    <col min="9735" max="9735" width="35.28515625" style="1" bestFit="1" customWidth="1"/>
    <col min="9736" max="9736" width="28.140625" style="1" bestFit="1" customWidth="1"/>
    <col min="9737" max="9737" width="33.140625" style="1" bestFit="1" customWidth="1"/>
    <col min="9738" max="9738" width="26" style="1" bestFit="1" customWidth="1"/>
    <col min="9739" max="9739" width="19.140625" style="1" bestFit="1" customWidth="1"/>
    <col min="9740" max="9740" width="10.42578125" style="1" customWidth="1"/>
    <col min="9741" max="9741" width="11.85546875" style="1" customWidth="1"/>
    <col min="9742" max="9742" width="14.7109375" style="1" customWidth="1"/>
    <col min="9743" max="9743" width="9" style="1" bestFit="1" customWidth="1"/>
    <col min="9744" max="9983" width="9.140625" style="1"/>
    <col min="9984" max="9984" width="4.7109375" style="1" bestFit="1" customWidth="1"/>
    <col min="9985" max="9985" width="9.7109375" style="1" bestFit="1" customWidth="1"/>
    <col min="9986" max="9986" width="10" style="1" bestFit="1" customWidth="1"/>
    <col min="9987" max="9987" width="8.85546875" style="1" bestFit="1" customWidth="1"/>
    <col min="9988" max="9988" width="22.85546875" style="1" customWidth="1"/>
    <col min="9989" max="9989" width="59.7109375" style="1" bestFit="1" customWidth="1"/>
    <col min="9990" max="9990" width="57.85546875" style="1" bestFit="1" customWidth="1"/>
    <col min="9991" max="9991" width="35.28515625" style="1" bestFit="1" customWidth="1"/>
    <col min="9992" max="9992" width="28.140625" style="1" bestFit="1" customWidth="1"/>
    <col min="9993" max="9993" width="33.140625" style="1" bestFit="1" customWidth="1"/>
    <col min="9994" max="9994" width="26" style="1" bestFit="1" customWidth="1"/>
    <col min="9995" max="9995" width="19.140625" style="1" bestFit="1" customWidth="1"/>
    <col min="9996" max="9996" width="10.42578125" style="1" customWidth="1"/>
    <col min="9997" max="9997" width="11.85546875" style="1" customWidth="1"/>
    <col min="9998" max="9998" width="14.7109375" style="1" customWidth="1"/>
    <col min="9999" max="9999" width="9" style="1" bestFit="1" customWidth="1"/>
    <col min="10000" max="10239" width="9.140625" style="1"/>
    <col min="10240" max="10240" width="4.7109375" style="1" bestFit="1" customWidth="1"/>
    <col min="10241" max="10241" width="9.7109375" style="1" bestFit="1" customWidth="1"/>
    <col min="10242" max="10242" width="10" style="1" bestFit="1" customWidth="1"/>
    <col min="10243" max="10243" width="8.85546875" style="1" bestFit="1" customWidth="1"/>
    <col min="10244" max="10244" width="22.85546875" style="1" customWidth="1"/>
    <col min="10245" max="10245" width="59.7109375" style="1" bestFit="1" customWidth="1"/>
    <col min="10246" max="10246" width="57.85546875" style="1" bestFit="1" customWidth="1"/>
    <col min="10247" max="10247" width="35.28515625" style="1" bestFit="1" customWidth="1"/>
    <col min="10248" max="10248" width="28.140625" style="1" bestFit="1" customWidth="1"/>
    <col min="10249" max="10249" width="33.140625" style="1" bestFit="1" customWidth="1"/>
    <col min="10250" max="10250" width="26" style="1" bestFit="1" customWidth="1"/>
    <col min="10251" max="10251" width="19.140625" style="1" bestFit="1" customWidth="1"/>
    <col min="10252" max="10252" width="10.42578125" style="1" customWidth="1"/>
    <col min="10253" max="10253" width="11.85546875" style="1" customWidth="1"/>
    <col min="10254" max="10254" width="14.7109375" style="1" customWidth="1"/>
    <col min="10255" max="10255" width="9" style="1" bestFit="1" customWidth="1"/>
    <col min="10256" max="10495" width="9.140625" style="1"/>
    <col min="10496" max="10496" width="4.7109375" style="1" bestFit="1" customWidth="1"/>
    <col min="10497" max="10497" width="9.7109375" style="1" bestFit="1" customWidth="1"/>
    <col min="10498" max="10498" width="10" style="1" bestFit="1" customWidth="1"/>
    <col min="10499" max="10499" width="8.85546875" style="1" bestFit="1" customWidth="1"/>
    <col min="10500" max="10500" width="22.85546875" style="1" customWidth="1"/>
    <col min="10501" max="10501" width="59.7109375" style="1" bestFit="1" customWidth="1"/>
    <col min="10502" max="10502" width="57.85546875" style="1" bestFit="1" customWidth="1"/>
    <col min="10503" max="10503" width="35.28515625" style="1" bestFit="1" customWidth="1"/>
    <col min="10504" max="10504" width="28.140625" style="1" bestFit="1" customWidth="1"/>
    <col min="10505" max="10505" width="33.140625" style="1" bestFit="1" customWidth="1"/>
    <col min="10506" max="10506" width="26" style="1" bestFit="1" customWidth="1"/>
    <col min="10507" max="10507" width="19.140625" style="1" bestFit="1" customWidth="1"/>
    <col min="10508" max="10508" width="10.42578125" style="1" customWidth="1"/>
    <col min="10509" max="10509" width="11.85546875" style="1" customWidth="1"/>
    <col min="10510" max="10510" width="14.7109375" style="1" customWidth="1"/>
    <col min="10511" max="10511" width="9" style="1" bestFit="1" customWidth="1"/>
    <col min="10512" max="10751" width="9.140625" style="1"/>
    <col min="10752" max="10752" width="4.7109375" style="1" bestFit="1" customWidth="1"/>
    <col min="10753" max="10753" width="9.7109375" style="1" bestFit="1" customWidth="1"/>
    <col min="10754" max="10754" width="10" style="1" bestFit="1" customWidth="1"/>
    <col min="10755" max="10755" width="8.85546875" style="1" bestFit="1" customWidth="1"/>
    <col min="10756" max="10756" width="22.85546875" style="1" customWidth="1"/>
    <col min="10757" max="10757" width="59.7109375" style="1" bestFit="1" customWidth="1"/>
    <col min="10758" max="10758" width="57.85546875" style="1" bestFit="1" customWidth="1"/>
    <col min="10759" max="10759" width="35.28515625" style="1" bestFit="1" customWidth="1"/>
    <col min="10760" max="10760" width="28.140625" style="1" bestFit="1" customWidth="1"/>
    <col min="10761" max="10761" width="33.140625" style="1" bestFit="1" customWidth="1"/>
    <col min="10762" max="10762" width="26" style="1" bestFit="1" customWidth="1"/>
    <col min="10763" max="10763" width="19.140625" style="1" bestFit="1" customWidth="1"/>
    <col min="10764" max="10764" width="10.42578125" style="1" customWidth="1"/>
    <col min="10765" max="10765" width="11.85546875" style="1" customWidth="1"/>
    <col min="10766" max="10766" width="14.7109375" style="1" customWidth="1"/>
    <col min="10767" max="10767" width="9" style="1" bestFit="1" customWidth="1"/>
    <col min="10768" max="11007" width="9.140625" style="1"/>
    <col min="11008" max="11008" width="4.7109375" style="1" bestFit="1" customWidth="1"/>
    <col min="11009" max="11009" width="9.7109375" style="1" bestFit="1" customWidth="1"/>
    <col min="11010" max="11010" width="10" style="1" bestFit="1" customWidth="1"/>
    <col min="11011" max="11011" width="8.85546875" style="1" bestFit="1" customWidth="1"/>
    <col min="11012" max="11012" width="22.85546875" style="1" customWidth="1"/>
    <col min="11013" max="11013" width="59.7109375" style="1" bestFit="1" customWidth="1"/>
    <col min="11014" max="11014" width="57.85546875" style="1" bestFit="1" customWidth="1"/>
    <col min="11015" max="11015" width="35.28515625" style="1" bestFit="1" customWidth="1"/>
    <col min="11016" max="11016" width="28.140625" style="1" bestFit="1" customWidth="1"/>
    <col min="11017" max="11017" width="33.140625" style="1" bestFit="1" customWidth="1"/>
    <col min="11018" max="11018" width="26" style="1" bestFit="1" customWidth="1"/>
    <col min="11019" max="11019" width="19.140625" style="1" bestFit="1" customWidth="1"/>
    <col min="11020" max="11020" width="10.42578125" style="1" customWidth="1"/>
    <col min="11021" max="11021" width="11.85546875" style="1" customWidth="1"/>
    <col min="11022" max="11022" width="14.7109375" style="1" customWidth="1"/>
    <col min="11023" max="11023" width="9" style="1" bestFit="1" customWidth="1"/>
    <col min="11024" max="11263" width="9.140625" style="1"/>
    <col min="11264" max="11264" width="4.7109375" style="1" bestFit="1" customWidth="1"/>
    <col min="11265" max="11265" width="9.7109375" style="1" bestFit="1" customWidth="1"/>
    <col min="11266" max="11266" width="10" style="1" bestFit="1" customWidth="1"/>
    <col min="11267" max="11267" width="8.85546875" style="1" bestFit="1" customWidth="1"/>
    <col min="11268" max="11268" width="22.85546875" style="1" customWidth="1"/>
    <col min="11269" max="11269" width="59.7109375" style="1" bestFit="1" customWidth="1"/>
    <col min="11270" max="11270" width="57.85546875" style="1" bestFit="1" customWidth="1"/>
    <col min="11271" max="11271" width="35.28515625" style="1" bestFit="1" customWidth="1"/>
    <col min="11272" max="11272" width="28.140625" style="1" bestFit="1" customWidth="1"/>
    <col min="11273" max="11273" width="33.140625" style="1" bestFit="1" customWidth="1"/>
    <col min="11274" max="11274" width="26" style="1" bestFit="1" customWidth="1"/>
    <col min="11275" max="11275" width="19.140625" style="1" bestFit="1" customWidth="1"/>
    <col min="11276" max="11276" width="10.42578125" style="1" customWidth="1"/>
    <col min="11277" max="11277" width="11.85546875" style="1" customWidth="1"/>
    <col min="11278" max="11278" width="14.7109375" style="1" customWidth="1"/>
    <col min="11279" max="11279" width="9" style="1" bestFit="1" customWidth="1"/>
    <col min="11280" max="11519" width="9.140625" style="1"/>
    <col min="11520" max="11520" width="4.7109375" style="1" bestFit="1" customWidth="1"/>
    <col min="11521" max="11521" width="9.7109375" style="1" bestFit="1" customWidth="1"/>
    <col min="11522" max="11522" width="10" style="1" bestFit="1" customWidth="1"/>
    <col min="11523" max="11523" width="8.85546875" style="1" bestFit="1" customWidth="1"/>
    <col min="11524" max="11524" width="22.85546875" style="1" customWidth="1"/>
    <col min="11525" max="11525" width="59.7109375" style="1" bestFit="1" customWidth="1"/>
    <col min="11526" max="11526" width="57.85546875" style="1" bestFit="1" customWidth="1"/>
    <col min="11527" max="11527" width="35.28515625" style="1" bestFit="1" customWidth="1"/>
    <col min="11528" max="11528" width="28.140625" style="1" bestFit="1" customWidth="1"/>
    <col min="11529" max="11529" width="33.140625" style="1" bestFit="1" customWidth="1"/>
    <col min="11530" max="11530" width="26" style="1" bestFit="1" customWidth="1"/>
    <col min="11531" max="11531" width="19.140625" style="1" bestFit="1" customWidth="1"/>
    <col min="11532" max="11532" width="10.42578125" style="1" customWidth="1"/>
    <col min="11533" max="11533" width="11.85546875" style="1" customWidth="1"/>
    <col min="11534" max="11534" width="14.7109375" style="1" customWidth="1"/>
    <col min="11535" max="11535" width="9" style="1" bestFit="1" customWidth="1"/>
    <col min="11536" max="11775" width="9.140625" style="1"/>
    <col min="11776" max="11776" width="4.7109375" style="1" bestFit="1" customWidth="1"/>
    <col min="11777" max="11777" width="9.7109375" style="1" bestFit="1" customWidth="1"/>
    <col min="11778" max="11778" width="10" style="1" bestFit="1" customWidth="1"/>
    <col min="11779" max="11779" width="8.85546875" style="1" bestFit="1" customWidth="1"/>
    <col min="11780" max="11780" width="22.85546875" style="1" customWidth="1"/>
    <col min="11781" max="11781" width="59.7109375" style="1" bestFit="1" customWidth="1"/>
    <col min="11782" max="11782" width="57.85546875" style="1" bestFit="1" customWidth="1"/>
    <col min="11783" max="11783" width="35.28515625" style="1" bestFit="1" customWidth="1"/>
    <col min="11784" max="11784" width="28.140625" style="1" bestFit="1" customWidth="1"/>
    <col min="11785" max="11785" width="33.140625" style="1" bestFit="1" customWidth="1"/>
    <col min="11786" max="11786" width="26" style="1" bestFit="1" customWidth="1"/>
    <col min="11787" max="11787" width="19.140625" style="1" bestFit="1" customWidth="1"/>
    <col min="11788" max="11788" width="10.42578125" style="1" customWidth="1"/>
    <col min="11789" max="11789" width="11.85546875" style="1" customWidth="1"/>
    <col min="11790" max="11790" width="14.7109375" style="1" customWidth="1"/>
    <col min="11791" max="11791" width="9" style="1" bestFit="1" customWidth="1"/>
    <col min="11792" max="12031" width="9.140625" style="1"/>
    <col min="12032" max="12032" width="4.7109375" style="1" bestFit="1" customWidth="1"/>
    <col min="12033" max="12033" width="9.7109375" style="1" bestFit="1" customWidth="1"/>
    <col min="12034" max="12034" width="10" style="1" bestFit="1" customWidth="1"/>
    <col min="12035" max="12035" width="8.85546875" style="1" bestFit="1" customWidth="1"/>
    <col min="12036" max="12036" width="22.85546875" style="1" customWidth="1"/>
    <col min="12037" max="12037" width="59.7109375" style="1" bestFit="1" customWidth="1"/>
    <col min="12038" max="12038" width="57.85546875" style="1" bestFit="1" customWidth="1"/>
    <col min="12039" max="12039" width="35.28515625" style="1" bestFit="1" customWidth="1"/>
    <col min="12040" max="12040" width="28.140625" style="1" bestFit="1" customWidth="1"/>
    <col min="12041" max="12041" width="33.140625" style="1" bestFit="1" customWidth="1"/>
    <col min="12042" max="12042" width="26" style="1" bestFit="1" customWidth="1"/>
    <col min="12043" max="12043" width="19.140625" style="1" bestFit="1" customWidth="1"/>
    <col min="12044" max="12044" width="10.42578125" style="1" customWidth="1"/>
    <col min="12045" max="12045" width="11.85546875" style="1" customWidth="1"/>
    <col min="12046" max="12046" width="14.7109375" style="1" customWidth="1"/>
    <col min="12047" max="12047" width="9" style="1" bestFit="1" customWidth="1"/>
    <col min="12048" max="12287" width="9.140625" style="1"/>
    <col min="12288" max="12288" width="4.7109375" style="1" bestFit="1" customWidth="1"/>
    <col min="12289" max="12289" width="9.7109375" style="1" bestFit="1" customWidth="1"/>
    <col min="12290" max="12290" width="10" style="1" bestFit="1" customWidth="1"/>
    <col min="12291" max="12291" width="8.85546875" style="1" bestFit="1" customWidth="1"/>
    <col min="12292" max="12292" width="22.85546875" style="1" customWidth="1"/>
    <col min="12293" max="12293" width="59.7109375" style="1" bestFit="1" customWidth="1"/>
    <col min="12294" max="12294" width="57.85546875" style="1" bestFit="1" customWidth="1"/>
    <col min="12295" max="12295" width="35.28515625" style="1" bestFit="1" customWidth="1"/>
    <col min="12296" max="12296" width="28.140625" style="1" bestFit="1" customWidth="1"/>
    <col min="12297" max="12297" width="33.140625" style="1" bestFit="1" customWidth="1"/>
    <col min="12298" max="12298" width="26" style="1" bestFit="1" customWidth="1"/>
    <col min="12299" max="12299" width="19.140625" style="1" bestFit="1" customWidth="1"/>
    <col min="12300" max="12300" width="10.42578125" style="1" customWidth="1"/>
    <col min="12301" max="12301" width="11.85546875" style="1" customWidth="1"/>
    <col min="12302" max="12302" width="14.7109375" style="1" customWidth="1"/>
    <col min="12303" max="12303" width="9" style="1" bestFit="1" customWidth="1"/>
    <col min="12304" max="12543" width="9.140625" style="1"/>
    <col min="12544" max="12544" width="4.7109375" style="1" bestFit="1" customWidth="1"/>
    <col min="12545" max="12545" width="9.7109375" style="1" bestFit="1" customWidth="1"/>
    <col min="12546" max="12546" width="10" style="1" bestFit="1" customWidth="1"/>
    <col min="12547" max="12547" width="8.85546875" style="1" bestFit="1" customWidth="1"/>
    <col min="12548" max="12548" width="22.85546875" style="1" customWidth="1"/>
    <col min="12549" max="12549" width="59.7109375" style="1" bestFit="1" customWidth="1"/>
    <col min="12550" max="12550" width="57.85546875" style="1" bestFit="1" customWidth="1"/>
    <col min="12551" max="12551" width="35.28515625" style="1" bestFit="1" customWidth="1"/>
    <col min="12552" max="12552" width="28.140625" style="1" bestFit="1" customWidth="1"/>
    <col min="12553" max="12553" width="33.140625" style="1" bestFit="1" customWidth="1"/>
    <col min="12554" max="12554" width="26" style="1" bestFit="1" customWidth="1"/>
    <col min="12555" max="12555" width="19.140625" style="1" bestFit="1" customWidth="1"/>
    <col min="12556" max="12556" width="10.42578125" style="1" customWidth="1"/>
    <col min="12557" max="12557" width="11.85546875" style="1" customWidth="1"/>
    <col min="12558" max="12558" width="14.7109375" style="1" customWidth="1"/>
    <col min="12559" max="12559" width="9" style="1" bestFit="1" customWidth="1"/>
    <col min="12560" max="12799" width="9.140625" style="1"/>
    <col min="12800" max="12800" width="4.7109375" style="1" bestFit="1" customWidth="1"/>
    <col min="12801" max="12801" width="9.7109375" style="1" bestFit="1" customWidth="1"/>
    <col min="12802" max="12802" width="10" style="1" bestFit="1" customWidth="1"/>
    <col min="12803" max="12803" width="8.85546875" style="1" bestFit="1" customWidth="1"/>
    <col min="12804" max="12804" width="22.85546875" style="1" customWidth="1"/>
    <col min="12805" max="12805" width="59.7109375" style="1" bestFit="1" customWidth="1"/>
    <col min="12806" max="12806" width="57.85546875" style="1" bestFit="1" customWidth="1"/>
    <col min="12807" max="12807" width="35.28515625" style="1" bestFit="1" customWidth="1"/>
    <col min="12808" max="12808" width="28.140625" style="1" bestFit="1" customWidth="1"/>
    <col min="12809" max="12809" width="33.140625" style="1" bestFit="1" customWidth="1"/>
    <col min="12810" max="12810" width="26" style="1" bestFit="1" customWidth="1"/>
    <col min="12811" max="12811" width="19.140625" style="1" bestFit="1" customWidth="1"/>
    <col min="12812" max="12812" width="10.42578125" style="1" customWidth="1"/>
    <col min="12813" max="12813" width="11.85546875" style="1" customWidth="1"/>
    <col min="12814" max="12814" width="14.7109375" style="1" customWidth="1"/>
    <col min="12815" max="12815" width="9" style="1" bestFit="1" customWidth="1"/>
    <col min="12816" max="13055" width="9.140625" style="1"/>
    <col min="13056" max="13056" width="4.7109375" style="1" bestFit="1" customWidth="1"/>
    <col min="13057" max="13057" width="9.7109375" style="1" bestFit="1" customWidth="1"/>
    <col min="13058" max="13058" width="10" style="1" bestFit="1" customWidth="1"/>
    <col min="13059" max="13059" width="8.85546875" style="1" bestFit="1" customWidth="1"/>
    <col min="13060" max="13060" width="22.85546875" style="1" customWidth="1"/>
    <col min="13061" max="13061" width="59.7109375" style="1" bestFit="1" customWidth="1"/>
    <col min="13062" max="13062" width="57.85546875" style="1" bestFit="1" customWidth="1"/>
    <col min="13063" max="13063" width="35.28515625" style="1" bestFit="1" customWidth="1"/>
    <col min="13064" max="13064" width="28.140625" style="1" bestFit="1" customWidth="1"/>
    <col min="13065" max="13065" width="33.140625" style="1" bestFit="1" customWidth="1"/>
    <col min="13066" max="13066" width="26" style="1" bestFit="1" customWidth="1"/>
    <col min="13067" max="13067" width="19.140625" style="1" bestFit="1" customWidth="1"/>
    <col min="13068" max="13068" width="10.42578125" style="1" customWidth="1"/>
    <col min="13069" max="13069" width="11.85546875" style="1" customWidth="1"/>
    <col min="13070" max="13070" width="14.7109375" style="1" customWidth="1"/>
    <col min="13071" max="13071" width="9" style="1" bestFit="1" customWidth="1"/>
    <col min="13072" max="13311" width="9.140625" style="1"/>
    <col min="13312" max="13312" width="4.7109375" style="1" bestFit="1" customWidth="1"/>
    <col min="13313" max="13313" width="9.7109375" style="1" bestFit="1" customWidth="1"/>
    <col min="13314" max="13314" width="10" style="1" bestFit="1" customWidth="1"/>
    <col min="13315" max="13315" width="8.85546875" style="1" bestFit="1" customWidth="1"/>
    <col min="13316" max="13316" width="22.85546875" style="1" customWidth="1"/>
    <col min="13317" max="13317" width="59.7109375" style="1" bestFit="1" customWidth="1"/>
    <col min="13318" max="13318" width="57.85546875" style="1" bestFit="1" customWidth="1"/>
    <col min="13319" max="13319" width="35.28515625" style="1" bestFit="1" customWidth="1"/>
    <col min="13320" max="13320" width="28.140625" style="1" bestFit="1" customWidth="1"/>
    <col min="13321" max="13321" width="33.140625" style="1" bestFit="1" customWidth="1"/>
    <col min="13322" max="13322" width="26" style="1" bestFit="1" customWidth="1"/>
    <col min="13323" max="13323" width="19.140625" style="1" bestFit="1" customWidth="1"/>
    <col min="13324" max="13324" width="10.42578125" style="1" customWidth="1"/>
    <col min="13325" max="13325" width="11.85546875" style="1" customWidth="1"/>
    <col min="13326" max="13326" width="14.7109375" style="1" customWidth="1"/>
    <col min="13327" max="13327" width="9" style="1" bestFit="1" customWidth="1"/>
    <col min="13328" max="13567" width="9.140625" style="1"/>
    <col min="13568" max="13568" width="4.7109375" style="1" bestFit="1" customWidth="1"/>
    <col min="13569" max="13569" width="9.7109375" style="1" bestFit="1" customWidth="1"/>
    <col min="13570" max="13570" width="10" style="1" bestFit="1" customWidth="1"/>
    <col min="13571" max="13571" width="8.85546875" style="1" bestFit="1" customWidth="1"/>
    <col min="13572" max="13572" width="22.85546875" style="1" customWidth="1"/>
    <col min="13573" max="13573" width="59.7109375" style="1" bestFit="1" customWidth="1"/>
    <col min="13574" max="13574" width="57.85546875" style="1" bestFit="1" customWidth="1"/>
    <col min="13575" max="13575" width="35.28515625" style="1" bestFit="1" customWidth="1"/>
    <col min="13576" max="13576" width="28.140625" style="1" bestFit="1" customWidth="1"/>
    <col min="13577" max="13577" width="33.140625" style="1" bestFit="1" customWidth="1"/>
    <col min="13578" max="13578" width="26" style="1" bestFit="1" customWidth="1"/>
    <col min="13579" max="13579" width="19.140625" style="1" bestFit="1" customWidth="1"/>
    <col min="13580" max="13580" width="10.42578125" style="1" customWidth="1"/>
    <col min="13581" max="13581" width="11.85546875" style="1" customWidth="1"/>
    <col min="13582" max="13582" width="14.7109375" style="1" customWidth="1"/>
    <col min="13583" max="13583" width="9" style="1" bestFit="1" customWidth="1"/>
    <col min="13584" max="13823" width="9.140625" style="1"/>
    <col min="13824" max="13824" width="4.7109375" style="1" bestFit="1" customWidth="1"/>
    <col min="13825" max="13825" width="9.7109375" style="1" bestFit="1" customWidth="1"/>
    <col min="13826" max="13826" width="10" style="1" bestFit="1" customWidth="1"/>
    <col min="13827" max="13827" width="8.85546875" style="1" bestFit="1" customWidth="1"/>
    <col min="13828" max="13828" width="22.85546875" style="1" customWidth="1"/>
    <col min="13829" max="13829" width="59.7109375" style="1" bestFit="1" customWidth="1"/>
    <col min="13830" max="13830" width="57.85546875" style="1" bestFit="1" customWidth="1"/>
    <col min="13831" max="13831" width="35.28515625" style="1" bestFit="1" customWidth="1"/>
    <col min="13832" max="13832" width="28.140625" style="1" bestFit="1" customWidth="1"/>
    <col min="13833" max="13833" width="33.140625" style="1" bestFit="1" customWidth="1"/>
    <col min="13834" max="13834" width="26" style="1" bestFit="1" customWidth="1"/>
    <col min="13835" max="13835" width="19.140625" style="1" bestFit="1" customWidth="1"/>
    <col min="13836" max="13836" width="10.42578125" style="1" customWidth="1"/>
    <col min="13837" max="13837" width="11.85546875" style="1" customWidth="1"/>
    <col min="13838" max="13838" width="14.7109375" style="1" customWidth="1"/>
    <col min="13839" max="13839" width="9" style="1" bestFit="1" customWidth="1"/>
    <col min="13840" max="14079" width="9.140625" style="1"/>
    <col min="14080" max="14080" width="4.7109375" style="1" bestFit="1" customWidth="1"/>
    <col min="14081" max="14081" width="9.7109375" style="1" bestFit="1" customWidth="1"/>
    <col min="14082" max="14082" width="10" style="1" bestFit="1" customWidth="1"/>
    <col min="14083" max="14083" width="8.85546875" style="1" bestFit="1" customWidth="1"/>
    <col min="14084" max="14084" width="22.85546875" style="1" customWidth="1"/>
    <col min="14085" max="14085" width="59.7109375" style="1" bestFit="1" customWidth="1"/>
    <col min="14086" max="14086" width="57.85546875" style="1" bestFit="1" customWidth="1"/>
    <col min="14087" max="14087" width="35.28515625" style="1" bestFit="1" customWidth="1"/>
    <col min="14088" max="14088" width="28.140625" style="1" bestFit="1" customWidth="1"/>
    <col min="14089" max="14089" width="33.140625" style="1" bestFit="1" customWidth="1"/>
    <col min="14090" max="14090" width="26" style="1" bestFit="1" customWidth="1"/>
    <col min="14091" max="14091" width="19.140625" style="1" bestFit="1" customWidth="1"/>
    <col min="14092" max="14092" width="10.42578125" style="1" customWidth="1"/>
    <col min="14093" max="14093" width="11.85546875" style="1" customWidth="1"/>
    <col min="14094" max="14094" width="14.7109375" style="1" customWidth="1"/>
    <col min="14095" max="14095" width="9" style="1" bestFit="1" customWidth="1"/>
    <col min="14096" max="14335" width="9.140625" style="1"/>
    <col min="14336" max="14336" width="4.7109375" style="1" bestFit="1" customWidth="1"/>
    <col min="14337" max="14337" width="9.7109375" style="1" bestFit="1" customWidth="1"/>
    <col min="14338" max="14338" width="10" style="1" bestFit="1" customWidth="1"/>
    <col min="14339" max="14339" width="8.85546875" style="1" bestFit="1" customWidth="1"/>
    <col min="14340" max="14340" width="22.85546875" style="1" customWidth="1"/>
    <col min="14341" max="14341" width="59.7109375" style="1" bestFit="1" customWidth="1"/>
    <col min="14342" max="14342" width="57.85546875" style="1" bestFit="1" customWidth="1"/>
    <col min="14343" max="14343" width="35.28515625" style="1" bestFit="1" customWidth="1"/>
    <col min="14344" max="14344" width="28.140625" style="1" bestFit="1" customWidth="1"/>
    <col min="14345" max="14345" width="33.140625" style="1" bestFit="1" customWidth="1"/>
    <col min="14346" max="14346" width="26" style="1" bestFit="1" customWidth="1"/>
    <col min="14347" max="14347" width="19.140625" style="1" bestFit="1" customWidth="1"/>
    <col min="14348" max="14348" width="10.42578125" style="1" customWidth="1"/>
    <col min="14349" max="14349" width="11.85546875" style="1" customWidth="1"/>
    <col min="14350" max="14350" width="14.7109375" style="1" customWidth="1"/>
    <col min="14351" max="14351" width="9" style="1" bestFit="1" customWidth="1"/>
    <col min="14352" max="14591" width="9.140625" style="1"/>
    <col min="14592" max="14592" width="4.7109375" style="1" bestFit="1" customWidth="1"/>
    <col min="14593" max="14593" width="9.7109375" style="1" bestFit="1" customWidth="1"/>
    <col min="14594" max="14594" width="10" style="1" bestFit="1" customWidth="1"/>
    <col min="14595" max="14595" width="8.85546875" style="1" bestFit="1" customWidth="1"/>
    <col min="14596" max="14596" width="22.85546875" style="1" customWidth="1"/>
    <col min="14597" max="14597" width="59.7109375" style="1" bestFit="1" customWidth="1"/>
    <col min="14598" max="14598" width="57.85546875" style="1" bestFit="1" customWidth="1"/>
    <col min="14599" max="14599" width="35.28515625" style="1" bestFit="1" customWidth="1"/>
    <col min="14600" max="14600" width="28.140625" style="1" bestFit="1" customWidth="1"/>
    <col min="14601" max="14601" width="33.140625" style="1" bestFit="1" customWidth="1"/>
    <col min="14602" max="14602" width="26" style="1" bestFit="1" customWidth="1"/>
    <col min="14603" max="14603" width="19.140625" style="1" bestFit="1" customWidth="1"/>
    <col min="14604" max="14604" width="10.42578125" style="1" customWidth="1"/>
    <col min="14605" max="14605" width="11.85546875" style="1" customWidth="1"/>
    <col min="14606" max="14606" width="14.7109375" style="1" customWidth="1"/>
    <col min="14607" max="14607" width="9" style="1" bestFit="1" customWidth="1"/>
    <col min="14608" max="14847" width="9.140625" style="1"/>
    <col min="14848" max="14848" width="4.7109375" style="1" bestFit="1" customWidth="1"/>
    <col min="14849" max="14849" width="9.7109375" style="1" bestFit="1" customWidth="1"/>
    <col min="14850" max="14850" width="10" style="1" bestFit="1" customWidth="1"/>
    <col min="14851" max="14851" width="8.85546875" style="1" bestFit="1" customWidth="1"/>
    <col min="14852" max="14852" width="22.85546875" style="1" customWidth="1"/>
    <col min="14853" max="14853" width="59.7109375" style="1" bestFit="1" customWidth="1"/>
    <col min="14854" max="14854" width="57.85546875" style="1" bestFit="1" customWidth="1"/>
    <col min="14855" max="14855" width="35.28515625" style="1" bestFit="1" customWidth="1"/>
    <col min="14856" max="14856" width="28.140625" style="1" bestFit="1" customWidth="1"/>
    <col min="14857" max="14857" width="33.140625" style="1" bestFit="1" customWidth="1"/>
    <col min="14858" max="14858" width="26" style="1" bestFit="1" customWidth="1"/>
    <col min="14859" max="14859" width="19.140625" style="1" bestFit="1" customWidth="1"/>
    <col min="14860" max="14860" width="10.42578125" style="1" customWidth="1"/>
    <col min="14861" max="14861" width="11.85546875" style="1" customWidth="1"/>
    <col min="14862" max="14862" width="14.7109375" style="1" customWidth="1"/>
    <col min="14863" max="14863" width="9" style="1" bestFit="1" customWidth="1"/>
    <col min="14864" max="15103" width="9.140625" style="1"/>
    <col min="15104" max="15104" width="4.7109375" style="1" bestFit="1" customWidth="1"/>
    <col min="15105" max="15105" width="9.7109375" style="1" bestFit="1" customWidth="1"/>
    <col min="15106" max="15106" width="10" style="1" bestFit="1" customWidth="1"/>
    <col min="15107" max="15107" width="8.85546875" style="1" bestFit="1" customWidth="1"/>
    <col min="15108" max="15108" width="22.85546875" style="1" customWidth="1"/>
    <col min="15109" max="15109" width="59.7109375" style="1" bestFit="1" customWidth="1"/>
    <col min="15110" max="15110" width="57.85546875" style="1" bestFit="1" customWidth="1"/>
    <col min="15111" max="15111" width="35.28515625" style="1" bestFit="1" customWidth="1"/>
    <col min="15112" max="15112" width="28.140625" style="1" bestFit="1" customWidth="1"/>
    <col min="15113" max="15113" width="33.140625" style="1" bestFit="1" customWidth="1"/>
    <col min="15114" max="15114" width="26" style="1" bestFit="1" customWidth="1"/>
    <col min="15115" max="15115" width="19.140625" style="1" bestFit="1" customWidth="1"/>
    <col min="15116" max="15116" width="10.42578125" style="1" customWidth="1"/>
    <col min="15117" max="15117" width="11.85546875" style="1" customWidth="1"/>
    <col min="15118" max="15118" width="14.7109375" style="1" customWidth="1"/>
    <col min="15119" max="15119" width="9" style="1" bestFit="1" customWidth="1"/>
    <col min="15120" max="15359" width="9.140625" style="1"/>
    <col min="15360" max="15360" width="4.7109375" style="1" bestFit="1" customWidth="1"/>
    <col min="15361" max="15361" width="9.7109375" style="1" bestFit="1" customWidth="1"/>
    <col min="15362" max="15362" width="10" style="1" bestFit="1" customWidth="1"/>
    <col min="15363" max="15363" width="8.85546875" style="1" bestFit="1" customWidth="1"/>
    <col min="15364" max="15364" width="22.85546875" style="1" customWidth="1"/>
    <col min="15365" max="15365" width="59.7109375" style="1" bestFit="1" customWidth="1"/>
    <col min="15366" max="15366" width="57.85546875" style="1" bestFit="1" customWidth="1"/>
    <col min="15367" max="15367" width="35.28515625" style="1" bestFit="1" customWidth="1"/>
    <col min="15368" max="15368" width="28.140625" style="1" bestFit="1" customWidth="1"/>
    <col min="15369" max="15369" width="33.140625" style="1" bestFit="1" customWidth="1"/>
    <col min="15370" max="15370" width="26" style="1" bestFit="1" customWidth="1"/>
    <col min="15371" max="15371" width="19.140625" style="1" bestFit="1" customWidth="1"/>
    <col min="15372" max="15372" width="10.42578125" style="1" customWidth="1"/>
    <col min="15373" max="15373" width="11.85546875" style="1" customWidth="1"/>
    <col min="15374" max="15374" width="14.7109375" style="1" customWidth="1"/>
    <col min="15375" max="15375" width="9" style="1" bestFit="1" customWidth="1"/>
    <col min="15376" max="15615" width="9.140625" style="1"/>
    <col min="15616" max="15616" width="4.7109375" style="1" bestFit="1" customWidth="1"/>
    <col min="15617" max="15617" width="9.7109375" style="1" bestFit="1" customWidth="1"/>
    <col min="15618" max="15618" width="10" style="1" bestFit="1" customWidth="1"/>
    <col min="15619" max="15619" width="8.85546875" style="1" bestFit="1" customWidth="1"/>
    <col min="15620" max="15620" width="22.85546875" style="1" customWidth="1"/>
    <col min="15621" max="15621" width="59.7109375" style="1" bestFit="1" customWidth="1"/>
    <col min="15622" max="15622" width="57.85546875" style="1" bestFit="1" customWidth="1"/>
    <col min="15623" max="15623" width="35.28515625" style="1" bestFit="1" customWidth="1"/>
    <col min="15624" max="15624" width="28.140625" style="1" bestFit="1" customWidth="1"/>
    <col min="15625" max="15625" width="33.140625" style="1" bestFit="1" customWidth="1"/>
    <col min="15626" max="15626" width="26" style="1" bestFit="1" customWidth="1"/>
    <col min="15627" max="15627" width="19.140625" style="1" bestFit="1" customWidth="1"/>
    <col min="15628" max="15628" width="10.42578125" style="1" customWidth="1"/>
    <col min="15629" max="15629" width="11.85546875" style="1" customWidth="1"/>
    <col min="15630" max="15630" width="14.7109375" style="1" customWidth="1"/>
    <col min="15631" max="15631" width="9" style="1" bestFit="1" customWidth="1"/>
    <col min="15632" max="15871" width="9.140625" style="1"/>
    <col min="15872" max="15872" width="4.7109375" style="1" bestFit="1" customWidth="1"/>
    <col min="15873" max="15873" width="9.7109375" style="1" bestFit="1" customWidth="1"/>
    <col min="15874" max="15874" width="10" style="1" bestFit="1" customWidth="1"/>
    <col min="15875" max="15875" width="8.85546875" style="1" bestFit="1" customWidth="1"/>
    <col min="15876" max="15876" width="22.85546875" style="1" customWidth="1"/>
    <col min="15877" max="15877" width="59.7109375" style="1" bestFit="1" customWidth="1"/>
    <col min="15878" max="15878" width="57.85546875" style="1" bestFit="1" customWidth="1"/>
    <col min="15879" max="15879" width="35.28515625" style="1" bestFit="1" customWidth="1"/>
    <col min="15880" max="15880" width="28.140625" style="1" bestFit="1" customWidth="1"/>
    <col min="15881" max="15881" width="33.140625" style="1" bestFit="1" customWidth="1"/>
    <col min="15882" max="15882" width="26" style="1" bestFit="1" customWidth="1"/>
    <col min="15883" max="15883" width="19.140625" style="1" bestFit="1" customWidth="1"/>
    <col min="15884" max="15884" width="10.42578125" style="1" customWidth="1"/>
    <col min="15885" max="15885" width="11.85546875" style="1" customWidth="1"/>
    <col min="15886" max="15886" width="14.7109375" style="1" customWidth="1"/>
    <col min="15887" max="15887" width="9" style="1" bestFit="1" customWidth="1"/>
    <col min="15888" max="16127" width="9.140625" style="1"/>
    <col min="16128" max="16128" width="4.7109375" style="1" bestFit="1" customWidth="1"/>
    <col min="16129" max="16129" width="9.7109375" style="1" bestFit="1" customWidth="1"/>
    <col min="16130" max="16130" width="10" style="1" bestFit="1" customWidth="1"/>
    <col min="16131" max="16131" width="8.85546875" style="1" bestFit="1" customWidth="1"/>
    <col min="16132" max="16132" width="22.85546875" style="1" customWidth="1"/>
    <col min="16133" max="16133" width="59.7109375" style="1" bestFit="1" customWidth="1"/>
    <col min="16134" max="16134" width="57.85546875" style="1" bestFit="1" customWidth="1"/>
    <col min="16135" max="16135" width="35.28515625" style="1" bestFit="1" customWidth="1"/>
    <col min="16136" max="16136" width="28.140625" style="1" bestFit="1" customWidth="1"/>
    <col min="16137" max="16137" width="33.140625" style="1" bestFit="1" customWidth="1"/>
    <col min="16138" max="16138" width="26" style="1" bestFit="1" customWidth="1"/>
    <col min="16139" max="16139" width="19.140625" style="1" bestFit="1" customWidth="1"/>
    <col min="16140" max="16140" width="10.42578125" style="1" customWidth="1"/>
    <col min="16141" max="16141" width="11.85546875" style="1" customWidth="1"/>
    <col min="16142" max="16142" width="14.7109375" style="1" customWidth="1"/>
    <col min="16143" max="16143" width="9" style="1" bestFit="1" customWidth="1"/>
    <col min="16144" max="16384" width="9.140625" style="1"/>
  </cols>
  <sheetData>
    <row r="2" spans="1:19" s="372" customFormat="1" ht="18.75" x14ac:dyDescent="0.3">
      <c r="A2" s="14" t="s">
        <v>2055</v>
      </c>
      <c r="E2" s="69"/>
      <c r="G2" s="69"/>
      <c r="H2" s="69"/>
      <c r="I2" s="69"/>
    </row>
    <row r="3" spans="1:19" x14ac:dyDescent="0.25">
      <c r="M3" s="2"/>
      <c r="N3" s="2"/>
      <c r="O3" s="2"/>
      <c r="P3" s="2"/>
    </row>
    <row r="4" spans="1:19" s="4" customFormat="1" ht="47.25" customHeight="1" x14ac:dyDescent="0.3">
      <c r="A4" s="874" t="s">
        <v>0</v>
      </c>
      <c r="B4" s="872" t="s">
        <v>1</v>
      </c>
      <c r="C4" s="872" t="s">
        <v>2</v>
      </c>
      <c r="D4" s="872" t="s">
        <v>3</v>
      </c>
      <c r="E4" s="874" t="s">
        <v>4</v>
      </c>
      <c r="F4" s="874" t="s">
        <v>5</v>
      </c>
      <c r="G4" s="874" t="s">
        <v>6</v>
      </c>
      <c r="H4" s="876" t="s">
        <v>7</v>
      </c>
      <c r="I4" s="876"/>
      <c r="J4" s="874" t="s">
        <v>8</v>
      </c>
      <c r="K4" s="877" t="s">
        <v>9</v>
      </c>
      <c r="L4" s="878"/>
      <c r="M4" s="879" t="s">
        <v>10</v>
      </c>
      <c r="N4" s="879"/>
      <c r="O4" s="879" t="s">
        <v>11</v>
      </c>
      <c r="P4" s="879"/>
      <c r="Q4" s="874" t="s">
        <v>12</v>
      </c>
      <c r="R4" s="872" t="s">
        <v>13</v>
      </c>
    </row>
    <row r="5" spans="1:19" s="4" customFormat="1" ht="35.25" customHeight="1" x14ac:dyDescent="0.2">
      <c r="A5" s="875"/>
      <c r="B5" s="873"/>
      <c r="C5" s="873"/>
      <c r="D5" s="873"/>
      <c r="E5" s="875"/>
      <c r="F5" s="875"/>
      <c r="G5" s="875"/>
      <c r="H5" s="373" t="s">
        <v>14</v>
      </c>
      <c r="I5" s="373" t="s">
        <v>15</v>
      </c>
      <c r="J5" s="875"/>
      <c r="K5" s="374">
        <v>2020</v>
      </c>
      <c r="L5" s="374">
        <v>2021</v>
      </c>
      <c r="M5" s="375">
        <v>2020</v>
      </c>
      <c r="N5" s="375">
        <v>2021</v>
      </c>
      <c r="O5" s="375">
        <v>2020</v>
      </c>
      <c r="P5" s="375">
        <v>2021</v>
      </c>
      <c r="Q5" s="875"/>
      <c r="R5" s="873"/>
    </row>
    <row r="6" spans="1:19" s="4" customFormat="1" ht="15.75" customHeight="1" x14ac:dyDescent="0.2">
      <c r="A6" s="376" t="s">
        <v>16</v>
      </c>
      <c r="B6" s="373" t="s">
        <v>17</v>
      </c>
      <c r="C6" s="373" t="s">
        <v>18</v>
      </c>
      <c r="D6" s="373" t="s">
        <v>19</v>
      </c>
      <c r="E6" s="376" t="s">
        <v>20</v>
      </c>
      <c r="F6" s="376" t="s">
        <v>21</v>
      </c>
      <c r="G6" s="376" t="s">
        <v>22</v>
      </c>
      <c r="H6" s="373" t="s">
        <v>23</v>
      </c>
      <c r="I6" s="373" t="s">
        <v>24</v>
      </c>
      <c r="J6" s="376" t="s">
        <v>25</v>
      </c>
      <c r="K6" s="374" t="s">
        <v>26</v>
      </c>
      <c r="L6" s="374" t="s">
        <v>27</v>
      </c>
      <c r="M6" s="377" t="s">
        <v>28</v>
      </c>
      <c r="N6" s="377" t="s">
        <v>29</v>
      </c>
      <c r="O6" s="377" t="s">
        <v>30</v>
      </c>
      <c r="P6" s="377" t="s">
        <v>31</v>
      </c>
      <c r="Q6" s="376" t="s">
        <v>1503</v>
      </c>
      <c r="R6" s="373" t="s">
        <v>32</v>
      </c>
    </row>
    <row r="7" spans="1:19" s="4" customFormat="1" ht="327" customHeight="1" x14ac:dyDescent="0.2">
      <c r="A7" s="271">
        <v>1</v>
      </c>
      <c r="B7" s="271">
        <v>1</v>
      </c>
      <c r="C7" s="271">
        <v>4</v>
      </c>
      <c r="D7" s="271">
        <v>2</v>
      </c>
      <c r="E7" s="522" t="s">
        <v>1504</v>
      </c>
      <c r="F7" s="453" t="s">
        <v>1505</v>
      </c>
      <c r="G7" s="271" t="s">
        <v>1506</v>
      </c>
      <c r="H7" s="255" t="s">
        <v>1507</v>
      </c>
      <c r="I7" s="255" t="s">
        <v>873</v>
      </c>
      <c r="J7" s="255" t="s">
        <v>1508</v>
      </c>
      <c r="K7" s="271" t="s">
        <v>1509</v>
      </c>
      <c r="L7" s="271" t="s">
        <v>39</v>
      </c>
      <c r="M7" s="268">
        <v>10935</v>
      </c>
      <c r="N7" s="260" t="s">
        <v>39</v>
      </c>
      <c r="O7" s="268">
        <v>10935</v>
      </c>
      <c r="P7" s="268" t="s">
        <v>39</v>
      </c>
      <c r="Q7" s="255" t="s">
        <v>1510</v>
      </c>
      <c r="R7" s="255" t="s">
        <v>1511</v>
      </c>
      <c r="S7" s="378"/>
    </row>
    <row r="8" spans="1:19" s="4" customFormat="1" ht="198" customHeight="1" x14ac:dyDescent="0.2">
      <c r="A8" s="271">
        <v>2</v>
      </c>
      <c r="B8" s="271">
        <v>1</v>
      </c>
      <c r="C8" s="271">
        <v>4</v>
      </c>
      <c r="D8" s="271">
        <v>2</v>
      </c>
      <c r="E8" s="522" t="s">
        <v>1512</v>
      </c>
      <c r="F8" s="453" t="s">
        <v>1513</v>
      </c>
      <c r="G8" s="255" t="s">
        <v>48</v>
      </c>
      <c r="H8" s="255" t="s">
        <v>1514</v>
      </c>
      <c r="I8" s="255" t="s">
        <v>1515</v>
      </c>
      <c r="J8" s="453" t="s">
        <v>1516</v>
      </c>
      <c r="K8" s="271" t="s">
        <v>1509</v>
      </c>
      <c r="L8" s="271" t="s">
        <v>39</v>
      </c>
      <c r="M8" s="268">
        <v>5362.5</v>
      </c>
      <c r="N8" s="268" t="s">
        <v>39</v>
      </c>
      <c r="O8" s="268">
        <v>5362.5</v>
      </c>
      <c r="P8" s="268" t="s">
        <v>39</v>
      </c>
      <c r="Q8" s="255" t="s">
        <v>1510</v>
      </c>
      <c r="R8" s="255" t="s">
        <v>1511</v>
      </c>
    </row>
    <row r="9" spans="1:19" s="11" customFormat="1" ht="261" customHeight="1" x14ac:dyDescent="0.25">
      <c r="A9" s="271">
        <v>3</v>
      </c>
      <c r="B9" s="255">
        <v>1</v>
      </c>
      <c r="C9" s="271">
        <v>4</v>
      </c>
      <c r="D9" s="255">
        <v>5</v>
      </c>
      <c r="E9" s="522" t="s">
        <v>1517</v>
      </c>
      <c r="F9" s="255" t="s">
        <v>1518</v>
      </c>
      <c r="G9" s="255" t="s">
        <v>1519</v>
      </c>
      <c r="H9" s="272" t="s">
        <v>1520</v>
      </c>
      <c r="I9" s="272" t="s">
        <v>1521</v>
      </c>
      <c r="J9" s="255" t="s">
        <v>1522</v>
      </c>
      <c r="K9" s="258" t="s">
        <v>65</v>
      </c>
      <c r="L9" s="258" t="s">
        <v>39</v>
      </c>
      <c r="M9" s="268">
        <v>40000</v>
      </c>
      <c r="N9" s="271" t="s">
        <v>39</v>
      </c>
      <c r="O9" s="268">
        <v>40000</v>
      </c>
      <c r="P9" s="268" t="s">
        <v>39</v>
      </c>
      <c r="Q9" s="255" t="s">
        <v>1510</v>
      </c>
      <c r="R9" s="255" t="s">
        <v>1523</v>
      </c>
    </row>
    <row r="10" spans="1:19" s="11" customFormat="1" ht="147.75" customHeight="1" x14ac:dyDescent="0.25">
      <c r="A10" s="271">
        <v>4</v>
      </c>
      <c r="B10" s="255">
        <v>1</v>
      </c>
      <c r="C10" s="271">
        <v>4</v>
      </c>
      <c r="D10" s="255">
        <v>2</v>
      </c>
      <c r="E10" s="522" t="s">
        <v>1524</v>
      </c>
      <c r="F10" s="255" t="s">
        <v>1525</v>
      </c>
      <c r="G10" s="255" t="s">
        <v>2056</v>
      </c>
      <c r="H10" s="255" t="s">
        <v>2057</v>
      </c>
      <c r="I10" s="272" t="s">
        <v>1526</v>
      </c>
      <c r="J10" s="255" t="s">
        <v>1527</v>
      </c>
      <c r="K10" s="258" t="s">
        <v>50</v>
      </c>
      <c r="L10" s="258" t="s">
        <v>39</v>
      </c>
      <c r="M10" s="268">
        <v>18000</v>
      </c>
      <c r="N10" s="271" t="s">
        <v>39</v>
      </c>
      <c r="O10" s="268">
        <v>18000</v>
      </c>
      <c r="P10" s="268"/>
      <c r="Q10" s="255" t="s">
        <v>1528</v>
      </c>
      <c r="R10" s="255" t="s">
        <v>1523</v>
      </c>
    </row>
    <row r="11" spans="1:19" s="11" customFormat="1" ht="129.75" customHeight="1" x14ac:dyDescent="0.25">
      <c r="A11" s="271">
        <v>5</v>
      </c>
      <c r="B11" s="271">
        <v>1</v>
      </c>
      <c r="C11" s="271">
        <v>4</v>
      </c>
      <c r="D11" s="255">
        <v>2</v>
      </c>
      <c r="E11" s="522" t="s">
        <v>1529</v>
      </c>
      <c r="F11" s="255" t="s">
        <v>1530</v>
      </c>
      <c r="G11" s="255" t="s">
        <v>2058</v>
      </c>
      <c r="H11" s="255" t="s">
        <v>2059</v>
      </c>
      <c r="I11" s="272" t="s">
        <v>1532</v>
      </c>
      <c r="J11" s="255" t="s">
        <v>1531</v>
      </c>
      <c r="K11" s="258" t="s">
        <v>50</v>
      </c>
      <c r="L11" s="258" t="s">
        <v>39</v>
      </c>
      <c r="M11" s="268">
        <v>15000</v>
      </c>
      <c r="N11" s="271" t="s">
        <v>39</v>
      </c>
      <c r="O11" s="268">
        <v>15000</v>
      </c>
      <c r="P11" s="268"/>
      <c r="Q11" s="255" t="s">
        <v>1528</v>
      </c>
      <c r="R11" s="255" t="s">
        <v>1523</v>
      </c>
    </row>
    <row r="12" spans="1:19" ht="195.75" customHeight="1" x14ac:dyDescent="0.3">
      <c r="A12" s="271">
        <v>6</v>
      </c>
      <c r="B12" s="271">
        <v>1</v>
      </c>
      <c r="C12" s="271">
        <v>4</v>
      </c>
      <c r="D12" s="271">
        <v>2</v>
      </c>
      <c r="E12" s="522" t="s">
        <v>1533</v>
      </c>
      <c r="F12" s="453" t="s">
        <v>1534</v>
      </c>
      <c r="G12" s="271" t="s">
        <v>2060</v>
      </c>
      <c r="H12" s="255" t="s">
        <v>1520</v>
      </c>
      <c r="I12" s="255" t="s">
        <v>1535</v>
      </c>
      <c r="J12" s="453" t="s">
        <v>1536</v>
      </c>
      <c r="K12" s="271" t="s">
        <v>65</v>
      </c>
      <c r="L12" s="255" t="s">
        <v>39</v>
      </c>
      <c r="M12" s="268">
        <v>20000</v>
      </c>
      <c r="N12" s="526"/>
      <c r="O12" s="268">
        <v>20000</v>
      </c>
      <c r="P12" s="268"/>
      <c r="Q12" s="255" t="s">
        <v>1528</v>
      </c>
      <c r="R12" s="453" t="s">
        <v>1523</v>
      </c>
    </row>
    <row r="13" spans="1:19" ht="140.25" customHeight="1" x14ac:dyDescent="0.25">
      <c r="A13" s="255">
        <v>7</v>
      </c>
      <c r="B13" s="255">
        <v>1</v>
      </c>
      <c r="C13" s="255">
        <v>4</v>
      </c>
      <c r="D13" s="255">
        <v>5</v>
      </c>
      <c r="E13" s="522" t="s">
        <v>1537</v>
      </c>
      <c r="F13" s="255" t="s">
        <v>1538</v>
      </c>
      <c r="G13" s="255" t="s">
        <v>1539</v>
      </c>
      <c r="H13" s="255" t="s">
        <v>1540</v>
      </c>
      <c r="I13" s="255" t="s">
        <v>1541</v>
      </c>
      <c r="J13" s="255" t="s">
        <v>1522</v>
      </c>
      <c r="K13" s="255" t="s">
        <v>52</v>
      </c>
      <c r="L13" s="255"/>
      <c r="M13" s="268">
        <v>9000</v>
      </c>
      <c r="N13" s="255"/>
      <c r="O13" s="268">
        <v>9000</v>
      </c>
      <c r="P13" s="255"/>
      <c r="Q13" s="255" t="s">
        <v>1528</v>
      </c>
      <c r="R13" s="255" t="s">
        <v>1523</v>
      </c>
    </row>
    <row r="14" spans="1:19" ht="384" customHeight="1" x14ac:dyDescent="0.25">
      <c r="A14" s="271">
        <v>8</v>
      </c>
      <c r="B14" s="271">
        <v>1</v>
      </c>
      <c r="C14" s="271">
        <v>4</v>
      </c>
      <c r="D14" s="271">
        <v>2</v>
      </c>
      <c r="E14" s="522" t="s">
        <v>1542</v>
      </c>
      <c r="F14" s="453" t="s">
        <v>1543</v>
      </c>
      <c r="G14" s="271" t="s">
        <v>66</v>
      </c>
      <c r="H14" s="255" t="s">
        <v>1544</v>
      </c>
      <c r="I14" s="255" t="s">
        <v>824</v>
      </c>
      <c r="J14" s="255" t="s">
        <v>1545</v>
      </c>
      <c r="K14" s="271" t="s">
        <v>46</v>
      </c>
      <c r="L14" s="271"/>
      <c r="M14" s="268">
        <v>11800</v>
      </c>
      <c r="N14" s="260"/>
      <c r="O14" s="268">
        <v>11800</v>
      </c>
      <c r="P14" s="271"/>
      <c r="Q14" s="255" t="s">
        <v>1510</v>
      </c>
      <c r="R14" s="255" t="s">
        <v>1511</v>
      </c>
    </row>
    <row r="15" spans="1:19" ht="177" customHeight="1" x14ac:dyDescent="0.25">
      <c r="A15" s="271">
        <v>9</v>
      </c>
      <c r="B15" s="271">
        <v>1</v>
      </c>
      <c r="C15" s="271">
        <v>4</v>
      </c>
      <c r="D15" s="271">
        <v>2</v>
      </c>
      <c r="E15" s="522" t="s">
        <v>1546</v>
      </c>
      <c r="F15" s="256" t="s">
        <v>1547</v>
      </c>
      <c r="G15" s="271" t="s">
        <v>57</v>
      </c>
      <c r="H15" s="255" t="s">
        <v>1548</v>
      </c>
      <c r="I15" s="255" t="s">
        <v>873</v>
      </c>
      <c r="J15" s="523" t="s">
        <v>1549</v>
      </c>
      <c r="K15" s="271" t="s">
        <v>67</v>
      </c>
      <c r="L15" s="271"/>
      <c r="M15" s="268">
        <v>13000</v>
      </c>
      <c r="N15" s="268"/>
      <c r="O15" s="268">
        <v>13000</v>
      </c>
      <c r="P15" s="268"/>
      <c r="Q15" s="255" t="s">
        <v>1510</v>
      </c>
      <c r="R15" s="255" t="s">
        <v>1511</v>
      </c>
    </row>
    <row r="16" spans="1:19" ht="281.25" customHeight="1" x14ac:dyDescent="0.25">
      <c r="A16" s="271">
        <v>10</v>
      </c>
      <c r="B16" s="271">
        <v>1</v>
      </c>
      <c r="C16" s="271">
        <v>4</v>
      </c>
      <c r="D16" s="271">
        <v>2</v>
      </c>
      <c r="E16" s="522" t="s">
        <v>1550</v>
      </c>
      <c r="F16" s="523" t="s">
        <v>1551</v>
      </c>
      <c r="G16" s="271" t="s">
        <v>57</v>
      </c>
      <c r="H16" s="255" t="s">
        <v>1552</v>
      </c>
      <c r="I16" s="255" t="s">
        <v>873</v>
      </c>
      <c r="J16" s="255" t="s">
        <v>1553</v>
      </c>
      <c r="K16" s="255" t="s">
        <v>67</v>
      </c>
      <c r="L16" s="271"/>
      <c r="M16" s="268">
        <v>13000</v>
      </c>
      <c r="N16" s="268"/>
      <c r="O16" s="268">
        <v>13000</v>
      </c>
      <c r="P16" s="268"/>
      <c r="Q16" s="255" t="s">
        <v>1510</v>
      </c>
      <c r="R16" s="255" t="s">
        <v>1511</v>
      </c>
    </row>
    <row r="17" spans="1:19" s="379" customFormat="1" ht="408.75" customHeight="1" x14ac:dyDescent="0.25">
      <c r="A17" s="271">
        <v>11</v>
      </c>
      <c r="B17" s="271">
        <v>1</v>
      </c>
      <c r="C17" s="271">
        <v>4</v>
      </c>
      <c r="D17" s="271">
        <v>2</v>
      </c>
      <c r="E17" s="522" t="s">
        <v>1554</v>
      </c>
      <c r="F17" s="459" t="s">
        <v>1555</v>
      </c>
      <c r="G17" s="271" t="s">
        <v>66</v>
      </c>
      <c r="H17" s="255" t="s">
        <v>1556</v>
      </c>
      <c r="I17" s="255" t="s">
        <v>1557</v>
      </c>
      <c r="J17" s="255" t="s">
        <v>1558</v>
      </c>
      <c r="K17" s="271" t="s">
        <v>55</v>
      </c>
      <c r="L17" s="271"/>
      <c r="M17" s="268">
        <v>10714</v>
      </c>
      <c r="N17" s="260"/>
      <c r="O17" s="268">
        <v>10714</v>
      </c>
      <c r="P17" s="268"/>
      <c r="Q17" s="255" t="s">
        <v>1510</v>
      </c>
      <c r="R17" s="255" t="s">
        <v>1511</v>
      </c>
    </row>
    <row r="18" spans="1:19" ht="238.5" customHeight="1" x14ac:dyDescent="0.25">
      <c r="A18" s="271">
        <v>12</v>
      </c>
      <c r="B18" s="271">
        <v>1</v>
      </c>
      <c r="C18" s="271">
        <v>4</v>
      </c>
      <c r="D18" s="271">
        <v>2</v>
      </c>
      <c r="E18" s="522" t="s">
        <v>1559</v>
      </c>
      <c r="F18" s="530" t="s">
        <v>1560</v>
      </c>
      <c r="G18" s="255" t="s">
        <v>1561</v>
      </c>
      <c r="H18" s="255" t="s">
        <v>1562</v>
      </c>
      <c r="I18" s="255" t="s">
        <v>1563</v>
      </c>
      <c r="J18" s="255" t="s">
        <v>1564</v>
      </c>
      <c r="K18" s="271" t="s">
        <v>42</v>
      </c>
      <c r="L18" s="271"/>
      <c r="M18" s="268">
        <v>40000</v>
      </c>
      <c r="N18" s="268"/>
      <c r="O18" s="268">
        <v>40000</v>
      </c>
      <c r="P18" s="268"/>
      <c r="Q18" s="255" t="s">
        <v>1510</v>
      </c>
      <c r="R18" s="255" t="s">
        <v>1523</v>
      </c>
    </row>
    <row r="19" spans="1:19" ht="194.25" customHeight="1" x14ac:dyDescent="0.25">
      <c r="A19" s="271">
        <v>13</v>
      </c>
      <c r="B19" s="271">
        <v>1</v>
      </c>
      <c r="C19" s="271">
        <v>4</v>
      </c>
      <c r="D19" s="271">
        <v>2</v>
      </c>
      <c r="E19" s="522" t="s">
        <v>1565</v>
      </c>
      <c r="F19" s="255" t="s">
        <v>1566</v>
      </c>
      <c r="G19" s="255" t="s">
        <v>1567</v>
      </c>
      <c r="H19" s="255" t="s">
        <v>1568</v>
      </c>
      <c r="I19" s="255" t="s">
        <v>1569</v>
      </c>
      <c r="J19" s="255" t="s">
        <v>1570</v>
      </c>
      <c r="K19" s="271" t="s">
        <v>42</v>
      </c>
      <c r="L19" s="531"/>
      <c r="M19" s="268">
        <v>30000</v>
      </c>
      <c r="N19" s="532"/>
      <c r="O19" s="268">
        <v>30000</v>
      </c>
      <c r="P19" s="532"/>
      <c r="Q19" s="255" t="s">
        <v>1510</v>
      </c>
      <c r="R19" s="255" t="s">
        <v>1523</v>
      </c>
    </row>
    <row r="20" spans="1:19" s="11" customFormat="1" ht="253.5" customHeight="1" x14ac:dyDescent="0.25">
      <c r="A20" s="271">
        <v>14</v>
      </c>
      <c r="B20" s="271">
        <v>1</v>
      </c>
      <c r="C20" s="271">
        <v>4</v>
      </c>
      <c r="D20" s="271">
        <v>5</v>
      </c>
      <c r="E20" s="522" t="s">
        <v>1571</v>
      </c>
      <c r="F20" s="255" t="s">
        <v>1572</v>
      </c>
      <c r="G20" s="271" t="s">
        <v>1573</v>
      </c>
      <c r="H20" s="255" t="s">
        <v>1574</v>
      </c>
      <c r="I20" s="255" t="s">
        <v>1575</v>
      </c>
      <c r="J20" s="255" t="s">
        <v>1576</v>
      </c>
      <c r="K20" s="524" t="s">
        <v>42</v>
      </c>
      <c r="L20" s="524"/>
      <c r="M20" s="268">
        <v>40000</v>
      </c>
      <c r="N20" s="454"/>
      <c r="O20" s="268">
        <v>40000</v>
      </c>
      <c r="P20" s="454"/>
      <c r="Q20" s="453" t="s">
        <v>1510</v>
      </c>
      <c r="R20" s="453" t="s">
        <v>1523</v>
      </c>
    </row>
    <row r="21" spans="1:19" ht="230.25" customHeight="1" x14ac:dyDescent="0.25">
      <c r="A21" s="271">
        <v>15</v>
      </c>
      <c r="B21" s="271">
        <v>1</v>
      </c>
      <c r="C21" s="271">
        <v>4</v>
      </c>
      <c r="D21" s="271">
        <v>2</v>
      </c>
      <c r="E21" s="522" t="s">
        <v>1577</v>
      </c>
      <c r="F21" s="523" t="s">
        <v>1578</v>
      </c>
      <c r="G21" s="271" t="s">
        <v>68</v>
      </c>
      <c r="H21" s="255" t="s">
        <v>1579</v>
      </c>
      <c r="I21" s="255" t="s">
        <v>1580</v>
      </c>
      <c r="J21" s="255" t="s">
        <v>1581</v>
      </c>
      <c r="K21" s="271" t="s">
        <v>52</v>
      </c>
      <c r="L21" s="271"/>
      <c r="M21" s="268">
        <v>25000</v>
      </c>
      <c r="N21" s="268"/>
      <c r="O21" s="268">
        <v>25000</v>
      </c>
      <c r="P21" s="260"/>
      <c r="Q21" s="255" t="s">
        <v>1510</v>
      </c>
      <c r="R21" s="255" t="s">
        <v>1523</v>
      </c>
    </row>
    <row r="22" spans="1:19" ht="192" customHeight="1" x14ac:dyDescent="0.25">
      <c r="A22" s="271">
        <v>16</v>
      </c>
      <c r="B22" s="271">
        <v>1</v>
      </c>
      <c r="C22" s="271">
        <v>4</v>
      </c>
      <c r="D22" s="271">
        <v>2</v>
      </c>
      <c r="E22" s="522" t="s">
        <v>1582</v>
      </c>
      <c r="F22" s="523" t="s">
        <v>1583</v>
      </c>
      <c r="G22" s="255" t="s">
        <v>1584</v>
      </c>
      <c r="H22" s="255" t="s">
        <v>1585</v>
      </c>
      <c r="I22" s="255" t="s">
        <v>1586</v>
      </c>
      <c r="J22" s="255" t="s">
        <v>1587</v>
      </c>
      <c r="K22" s="271" t="s">
        <v>42</v>
      </c>
      <c r="L22" s="258"/>
      <c r="M22" s="268">
        <v>38000</v>
      </c>
      <c r="N22" s="271"/>
      <c r="O22" s="268">
        <v>38000</v>
      </c>
      <c r="P22" s="268"/>
      <c r="Q22" s="255" t="s">
        <v>1510</v>
      </c>
      <c r="R22" s="255" t="s">
        <v>1523</v>
      </c>
    </row>
    <row r="23" spans="1:19" ht="132.75" customHeight="1" x14ac:dyDescent="0.25">
      <c r="A23" s="271">
        <v>17</v>
      </c>
      <c r="B23" s="271">
        <v>1</v>
      </c>
      <c r="C23" s="271">
        <v>4</v>
      </c>
      <c r="D23" s="271">
        <v>2</v>
      </c>
      <c r="E23" s="522" t="s">
        <v>1588</v>
      </c>
      <c r="F23" s="523" t="s">
        <v>1589</v>
      </c>
      <c r="G23" s="255" t="s">
        <v>1590</v>
      </c>
      <c r="H23" s="255" t="s">
        <v>1591</v>
      </c>
      <c r="I23" s="255">
        <v>1</v>
      </c>
      <c r="J23" s="255" t="s">
        <v>1592</v>
      </c>
      <c r="K23" s="271" t="s">
        <v>42</v>
      </c>
      <c r="L23" s="258"/>
      <c r="M23" s="268">
        <v>5300</v>
      </c>
      <c r="N23" s="271"/>
      <c r="O23" s="268">
        <v>5300</v>
      </c>
      <c r="P23" s="268"/>
      <c r="Q23" s="255" t="s">
        <v>1510</v>
      </c>
      <c r="R23" s="255" t="s">
        <v>1523</v>
      </c>
    </row>
    <row r="24" spans="1:19" ht="162.75" customHeight="1" x14ac:dyDescent="0.25">
      <c r="A24" s="271">
        <v>18</v>
      </c>
      <c r="B24" s="271">
        <v>1</v>
      </c>
      <c r="C24" s="271">
        <v>4</v>
      </c>
      <c r="D24" s="271">
        <v>2</v>
      </c>
      <c r="E24" s="522" t="s">
        <v>1593</v>
      </c>
      <c r="F24" s="255" t="s">
        <v>1594</v>
      </c>
      <c r="G24" s="271" t="s">
        <v>659</v>
      </c>
      <c r="H24" s="255" t="s">
        <v>1595</v>
      </c>
      <c r="I24" s="255" t="s">
        <v>1596</v>
      </c>
      <c r="J24" s="255" t="s">
        <v>1597</v>
      </c>
      <c r="K24" s="271" t="s">
        <v>42</v>
      </c>
      <c r="L24" s="258"/>
      <c r="M24" s="268">
        <v>6000</v>
      </c>
      <c r="N24" s="271"/>
      <c r="O24" s="268">
        <v>6000</v>
      </c>
      <c r="P24" s="268"/>
      <c r="Q24" s="255" t="s">
        <v>1510</v>
      </c>
      <c r="R24" s="255" t="s">
        <v>1523</v>
      </c>
    </row>
    <row r="25" spans="1:19" ht="173.25" customHeight="1" x14ac:dyDescent="0.3">
      <c r="A25" s="271">
        <v>19</v>
      </c>
      <c r="B25" s="271">
        <v>1</v>
      </c>
      <c r="C25" s="271">
        <v>4</v>
      </c>
      <c r="D25" s="271">
        <v>2</v>
      </c>
      <c r="E25" s="522" t="s">
        <v>1598</v>
      </c>
      <c r="F25" s="255" t="s">
        <v>1599</v>
      </c>
      <c r="G25" s="271" t="s">
        <v>1600</v>
      </c>
      <c r="H25" s="255" t="s">
        <v>1600</v>
      </c>
      <c r="I25" s="271">
        <v>1</v>
      </c>
      <c r="J25" s="453" t="s">
        <v>1601</v>
      </c>
      <c r="K25" s="271" t="s">
        <v>43</v>
      </c>
      <c r="L25" s="524"/>
      <c r="M25" s="525">
        <v>4700</v>
      </c>
      <c r="N25" s="524"/>
      <c r="O25" s="525">
        <v>4700</v>
      </c>
      <c r="P25" s="526"/>
      <c r="Q25" s="255" t="s">
        <v>1510</v>
      </c>
      <c r="R25" s="255" t="s">
        <v>1523</v>
      </c>
    </row>
    <row r="26" spans="1:19" ht="201.75" customHeight="1" x14ac:dyDescent="0.3">
      <c r="A26" s="271">
        <v>20</v>
      </c>
      <c r="B26" s="271">
        <v>1</v>
      </c>
      <c r="C26" s="271">
        <v>4</v>
      </c>
      <c r="D26" s="271">
        <v>2</v>
      </c>
      <c r="E26" s="522" t="s">
        <v>1602</v>
      </c>
      <c r="F26" s="255" t="s">
        <v>1603</v>
      </c>
      <c r="G26" s="271" t="s">
        <v>1604</v>
      </c>
      <c r="H26" s="255" t="s">
        <v>1605</v>
      </c>
      <c r="I26" s="255" t="s">
        <v>1606</v>
      </c>
      <c r="J26" s="453" t="s">
        <v>1601</v>
      </c>
      <c r="K26" s="271" t="s">
        <v>50</v>
      </c>
      <c r="L26" s="524"/>
      <c r="M26" s="525">
        <v>11500</v>
      </c>
      <c r="N26" s="271"/>
      <c r="O26" s="525">
        <v>11500</v>
      </c>
      <c r="P26" s="526"/>
      <c r="Q26" s="255" t="s">
        <v>1510</v>
      </c>
      <c r="R26" s="255" t="s">
        <v>1523</v>
      </c>
    </row>
    <row r="27" spans="1:19" ht="248.25" customHeight="1" x14ac:dyDescent="0.3">
      <c r="A27" s="271">
        <v>21</v>
      </c>
      <c r="B27" s="271">
        <v>1</v>
      </c>
      <c r="C27" s="271">
        <v>4</v>
      </c>
      <c r="D27" s="271">
        <v>2</v>
      </c>
      <c r="E27" s="522" t="s">
        <v>1607</v>
      </c>
      <c r="F27" s="255" t="s">
        <v>1608</v>
      </c>
      <c r="G27" s="271" t="s">
        <v>1018</v>
      </c>
      <c r="H27" s="255" t="s">
        <v>1609</v>
      </c>
      <c r="I27" s="255" t="s">
        <v>2061</v>
      </c>
      <c r="J27" s="453" t="s">
        <v>1601</v>
      </c>
      <c r="K27" s="271" t="s">
        <v>42</v>
      </c>
      <c r="L27" s="271"/>
      <c r="M27" s="525">
        <v>16000</v>
      </c>
      <c r="N27" s="271"/>
      <c r="O27" s="525">
        <v>16000</v>
      </c>
      <c r="P27" s="526"/>
      <c r="Q27" s="255" t="s">
        <v>1510</v>
      </c>
      <c r="R27" s="255" t="s">
        <v>1523</v>
      </c>
    </row>
    <row r="28" spans="1:19" ht="242.25" customHeight="1" x14ac:dyDescent="0.3">
      <c r="A28" s="527">
        <v>22</v>
      </c>
      <c r="B28" s="527">
        <v>1</v>
      </c>
      <c r="C28" s="527">
        <v>4</v>
      </c>
      <c r="D28" s="527">
        <v>5</v>
      </c>
      <c r="E28" s="528" t="s">
        <v>1610</v>
      </c>
      <c r="F28" s="533" t="s">
        <v>1611</v>
      </c>
      <c r="G28" s="527" t="s">
        <v>1612</v>
      </c>
      <c r="H28" s="529" t="s">
        <v>1574</v>
      </c>
      <c r="I28" s="452" t="s">
        <v>1515</v>
      </c>
      <c r="J28" s="529" t="s">
        <v>1601</v>
      </c>
      <c r="K28" s="527" t="s">
        <v>42</v>
      </c>
      <c r="L28" s="534"/>
      <c r="M28" s="535">
        <v>14000</v>
      </c>
      <c r="N28" s="534"/>
      <c r="O28" s="535">
        <v>14000</v>
      </c>
      <c r="P28" s="534"/>
      <c r="Q28" s="529" t="s">
        <v>1510</v>
      </c>
      <c r="R28" s="529" t="s">
        <v>1523</v>
      </c>
    </row>
    <row r="29" spans="1:19" ht="213" customHeight="1" x14ac:dyDescent="0.25">
      <c r="A29" s="271">
        <v>23</v>
      </c>
      <c r="B29" s="271">
        <v>1</v>
      </c>
      <c r="C29" s="271">
        <v>4</v>
      </c>
      <c r="D29" s="271">
        <v>2</v>
      </c>
      <c r="E29" s="522" t="s">
        <v>1613</v>
      </c>
      <c r="F29" s="255" t="s">
        <v>1614</v>
      </c>
      <c r="G29" s="255" t="s">
        <v>1615</v>
      </c>
      <c r="H29" s="255" t="s">
        <v>1616</v>
      </c>
      <c r="I29" s="255" t="s">
        <v>1617</v>
      </c>
      <c r="J29" s="255" t="s">
        <v>1618</v>
      </c>
      <c r="K29" s="255" t="s">
        <v>52</v>
      </c>
      <c r="L29" s="255"/>
      <c r="M29" s="268">
        <v>54700</v>
      </c>
      <c r="N29" s="255"/>
      <c r="O29" s="268">
        <v>54700</v>
      </c>
      <c r="P29" s="255"/>
      <c r="Q29" s="255" t="s">
        <v>1528</v>
      </c>
      <c r="R29" s="255" t="s">
        <v>1523</v>
      </c>
    </row>
    <row r="30" spans="1:19" ht="147" customHeight="1" x14ac:dyDescent="0.25">
      <c r="A30" s="271">
        <v>24</v>
      </c>
      <c r="B30" s="271">
        <v>1</v>
      </c>
      <c r="C30" s="271">
        <v>4</v>
      </c>
      <c r="D30" s="271">
        <v>2</v>
      </c>
      <c r="E30" s="522" t="s">
        <v>1619</v>
      </c>
      <c r="F30" s="255" t="s">
        <v>1620</v>
      </c>
      <c r="G30" s="271" t="s">
        <v>1621</v>
      </c>
      <c r="H30" s="255" t="s">
        <v>1507</v>
      </c>
      <c r="I30" s="255" t="s">
        <v>1535</v>
      </c>
      <c r="J30" s="255" t="s">
        <v>1622</v>
      </c>
      <c r="K30" s="271" t="s">
        <v>67</v>
      </c>
      <c r="L30" s="271" t="s">
        <v>39</v>
      </c>
      <c r="M30" s="268">
        <v>25300</v>
      </c>
      <c r="N30" s="260" t="s">
        <v>39</v>
      </c>
      <c r="O30" s="268">
        <v>25300</v>
      </c>
      <c r="P30" s="268" t="s">
        <v>39</v>
      </c>
      <c r="Q30" s="255" t="s">
        <v>1510</v>
      </c>
      <c r="R30" s="255" t="s">
        <v>1511</v>
      </c>
      <c r="S30" s="380"/>
    </row>
    <row r="32" spans="1:19" ht="15.75" x14ac:dyDescent="0.25">
      <c r="M32" s="811"/>
      <c r="N32" s="792" t="s">
        <v>36</v>
      </c>
      <c r="O32" s="792"/>
      <c r="P32" s="792"/>
    </row>
    <row r="33" spans="13:16" x14ac:dyDescent="0.25">
      <c r="M33" s="811"/>
      <c r="N33" s="312" t="s">
        <v>37</v>
      </c>
      <c r="O33" s="811" t="s">
        <v>38</v>
      </c>
      <c r="P33" s="811"/>
    </row>
    <row r="34" spans="13:16" x14ac:dyDescent="0.25">
      <c r="M34" s="811"/>
      <c r="N34" s="312"/>
      <c r="O34" s="312">
        <v>2020</v>
      </c>
      <c r="P34" s="312">
        <v>2021</v>
      </c>
    </row>
    <row r="35" spans="13:16" x14ac:dyDescent="0.25">
      <c r="M35" s="312" t="s">
        <v>2002</v>
      </c>
      <c r="N35" s="313">
        <v>24</v>
      </c>
      <c r="O35" s="314">
        <f>O7+O8+O9+O10+O11+O12+O13+O14+O15+O16+O17+O18+O19+O20+O21+O22+O23+O24+O25+O26+O27+O28+O29+O30</f>
        <v>477311.5</v>
      </c>
      <c r="P35" s="314"/>
    </row>
  </sheetData>
  <mergeCells count="17">
    <mergeCell ref="A4:A5"/>
    <mergeCell ref="B4:B5"/>
    <mergeCell ref="C4:C5"/>
    <mergeCell ref="Q4:Q5"/>
    <mergeCell ref="R4:R5"/>
    <mergeCell ref="G4:G5"/>
    <mergeCell ref="H4:I4"/>
    <mergeCell ref="J4:J5"/>
    <mergeCell ref="K4:L4"/>
    <mergeCell ref="M4:N4"/>
    <mergeCell ref="O4:P4"/>
    <mergeCell ref="M32:M34"/>
    <mergeCell ref="N32:P32"/>
    <mergeCell ref="O33:P33"/>
    <mergeCell ref="D4:D5"/>
    <mergeCell ref="E4:E5"/>
    <mergeCell ref="F4:F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26"/>
  <sheetViews>
    <sheetView topLeftCell="A19" zoomScale="70" zoomScaleNormal="70" workbookViewId="0">
      <selection activeCell="M26" sqref="M26"/>
    </sheetView>
  </sheetViews>
  <sheetFormatPr defaultRowHeight="15" x14ac:dyDescent="0.25"/>
  <cols>
    <col min="1" max="1" width="5.140625" style="1" customWidth="1"/>
    <col min="2" max="2" width="9.140625" style="1"/>
    <col min="3" max="3" width="7" style="1" customWidth="1"/>
    <col min="4" max="4" width="9" style="13" customWidth="1"/>
    <col min="5" max="5" width="23.28515625" style="1" customWidth="1"/>
    <col min="6" max="6" width="66.42578125" style="1" customWidth="1"/>
    <col min="7" max="7" width="14.5703125" style="1" customWidth="1"/>
    <col min="8" max="8" width="19.85546875" style="8" customWidth="1"/>
    <col min="9" max="9" width="11.140625" style="1" customWidth="1"/>
    <col min="10" max="10" width="42.5703125" style="1" customWidth="1"/>
    <col min="11" max="11" width="10.7109375" style="13" customWidth="1"/>
    <col min="12" max="12" width="15.7109375" style="13" customWidth="1"/>
    <col min="13" max="13" width="17.7109375" style="13" customWidth="1"/>
    <col min="14" max="14" width="16.5703125" style="13" customWidth="1"/>
    <col min="15" max="15" width="18.140625" style="382" customWidth="1"/>
    <col min="16" max="16" width="16.85546875" style="382" customWidth="1"/>
    <col min="17" max="17" width="15.85546875" style="12" customWidth="1"/>
    <col min="18" max="18" width="18.42578125" style="12" customWidth="1"/>
    <col min="19" max="16384" width="9.140625" style="1"/>
  </cols>
  <sheetData>
    <row r="1" spans="1:18" x14ac:dyDescent="0.25">
      <c r="M1" s="381"/>
      <c r="N1" s="381"/>
    </row>
    <row r="2" spans="1:18" x14ac:dyDescent="0.25">
      <c r="A2" s="251" t="s">
        <v>2062</v>
      </c>
      <c r="M2" s="381"/>
      <c r="N2" s="381"/>
    </row>
    <row r="3" spans="1:18" x14ac:dyDescent="0.25">
      <c r="M3" s="381"/>
      <c r="N3" s="381"/>
    </row>
    <row r="4" spans="1:18" s="307" customFormat="1" ht="50.25" customHeight="1" x14ac:dyDescent="0.25">
      <c r="A4" s="888" t="s">
        <v>0</v>
      </c>
      <c r="B4" s="664" t="s">
        <v>1</v>
      </c>
      <c r="C4" s="664" t="s">
        <v>2</v>
      </c>
      <c r="D4" s="664" t="s">
        <v>3</v>
      </c>
      <c r="E4" s="664" t="s">
        <v>4</v>
      </c>
      <c r="F4" s="664" t="s">
        <v>5</v>
      </c>
      <c r="G4" s="664" t="s">
        <v>6</v>
      </c>
      <c r="H4" s="664" t="s">
        <v>7</v>
      </c>
      <c r="I4" s="664"/>
      <c r="J4" s="888" t="s">
        <v>8</v>
      </c>
      <c r="K4" s="664" t="s">
        <v>9</v>
      </c>
      <c r="L4" s="664"/>
      <c r="M4" s="666" t="s">
        <v>10</v>
      </c>
      <c r="N4" s="666"/>
      <c r="O4" s="666" t="s">
        <v>11</v>
      </c>
      <c r="P4" s="666"/>
      <c r="Q4" s="888" t="s">
        <v>12</v>
      </c>
      <c r="R4" s="664" t="s">
        <v>13</v>
      </c>
    </row>
    <row r="5" spans="1:18" s="307" customFormat="1" x14ac:dyDescent="0.25">
      <c r="A5" s="888"/>
      <c r="B5" s="664"/>
      <c r="C5" s="664"/>
      <c r="D5" s="664"/>
      <c r="E5" s="664"/>
      <c r="F5" s="664"/>
      <c r="G5" s="664"/>
      <c r="H5" s="252" t="s">
        <v>14</v>
      </c>
      <c r="I5" s="252" t="s">
        <v>15</v>
      </c>
      <c r="J5" s="888"/>
      <c r="K5" s="252">
        <v>2020</v>
      </c>
      <c r="L5" s="252">
        <v>2021</v>
      </c>
      <c r="M5" s="173">
        <v>2020</v>
      </c>
      <c r="N5" s="173">
        <v>2021</v>
      </c>
      <c r="O5" s="252">
        <v>2020</v>
      </c>
      <c r="P5" s="252">
        <v>2021</v>
      </c>
      <c r="Q5" s="888"/>
      <c r="R5" s="664"/>
    </row>
    <row r="6" spans="1:18" s="384" customFormat="1" x14ac:dyDescent="0.25">
      <c r="A6" s="383" t="s">
        <v>16</v>
      </c>
      <c r="B6" s="252" t="s">
        <v>17</v>
      </c>
      <c r="C6" s="252" t="s">
        <v>18</v>
      </c>
      <c r="D6" s="252" t="s">
        <v>19</v>
      </c>
      <c r="E6" s="383" t="s">
        <v>20</v>
      </c>
      <c r="F6" s="383" t="s">
        <v>21</v>
      </c>
      <c r="G6" s="383" t="s">
        <v>22</v>
      </c>
      <c r="H6" s="252" t="s">
        <v>23</v>
      </c>
      <c r="I6" s="252" t="s">
        <v>24</v>
      </c>
      <c r="J6" s="383" t="s">
        <v>25</v>
      </c>
      <c r="K6" s="252" t="s">
        <v>26</v>
      </c>
      <c r="L6" s="252" t="s">
        <v>27</v>
      </c>
      <c r="M6" s="253" t="s">
        <v>28</v>
      </c>
      <c r="N6" s="253" t="s">
        <v>29</v>
      </c>
      <c r="O6" s="253" t="s">
        <v>30</v>
      </c>
      <c r="P6" s="253" t="s">
        <v>31</v>
      </c>
      <c r="Q6" s="383" t="s">
        <v>1503</v>
      </c>
      <c r="R6" s="252" t="s">
        <v>32</v>
      </c>
    </row>
    <row r="7" spans="1:18" ht="135" x14ac:dyDescent="0.25">
      <c r="A7" s="414">
        <v>1</v>
      </c>
      <c r="B7" s="414">
        <v>1</v>
      </c>
      <c r="C7" s="414">
        <v>4</v>
      </c>
      <c r="D7" s="414">
        <v>2</v>
      </c>
      <c r="E7" s="414" t="s">
        <v>1623</v>
      </c>
      <c r="F7" s="536" t="s">
        <v>1624</v>
      </c>
      <c r="G7" s="536" t="s">
        <v>1625</v>
      </c>
      <c r="H7" s="536" t="s">
        <v>1626</v>
      </c>
      <c r="I7" s="414" t="s">
        <v>1627</v>
      </c>
      <c r="J7" s="536" t="s">
        <v>1628</v>
      </c>
      <c r="K7" s="414" t="s">
        <v>1509</v>
      </c>
      <c r="L7" s="537"/>
      <c r="M7" s="416">
        <v>53607</v>
      </c>
      <c r="N7" s="413"/>
      <c r="O7" s="416">
        <f>M7</f>
        <v>53607</v>
      </c>
      <c r="P7" s="538"/>
      <c r="Q7" s="536" t="s">
        <v>1629</v>
      </c>
      <c r="R7" s="536" t="s">
        <v>1630</v>
      </c>
    </row>
    <row r="8" spans="1:18" ht="315" customHeight="1" x14ac:dyDescent="0.25">
      <c r="A8" s="414">
        <v>2</v>
      </c>
      <c r="B8" s="414">
        <v>1</v>
      </c>
      <c r="C8" s="414">
        <v>4</v>
      </c>
      <c r="D8" s="414">
        <v>2</v>
      </c>
      <c r="E8" s="417" t="s">
        <v>1631</v>
      </c>
      <c r="F8" s="417" t="s">
        <v>1633</v>
      </c>
      <c r="G8" s="417" t="s">
        <v>2063</v>
      </c>
      <c r="H8" s="417" t="s">
        <v>2064</v>
      </c>
      <c r="I8" s="417" t="s">
        <v>2065</v>
      </c>
      <c r="J8" s="536" t="s">
        <v>1634</v>
      </c>
      <c r="K8" s="414" t="s">
        <v>1632</v>
      </c>
      <c r="L8" s="417"/>
      <c r="M8" s="416">
        <f>52848.19+160000</f>
        <v>212848.19</v>
      </c>
      <c r="N8" s="539"/>
      <c r="O8" s="416">
        <f>M8</f>
        <v>212848.19</v>
      </c>
      <c r="P8" s="539"/>
      <c r="Q8" s="417" t="s">
        <v>1629</v>
      </c>
      <c r="R8" s="417" t="s">
        <v>1630</v>
      </c>
    </row>
    <row r="9" spans="1:18" ht="409.5" customHeight="1" x14ac:dyDescent="0.25">
      <c r="A9" s="414">
        <v>3</v>
      </c>
      <c r="B9" s="414">
        <v>1</v>
      </c>
      <c r="C9" s="414">
        <v>4</v>
      </c>
      <c r="D9" s="414">
        <v>2</v>
      </c>
      <c r="E9" s="537" t="s">
        <v>1635</v>
      </c>
      <c r="F9" s="536" t="s">
        <v>2066</v>
      </c>
      <c r="G9" s="544" t="s">
        <v>1636</v>
      </c>
      <c r="H9" s="545" t="s">
        <v>2067</v>
      </c>
      <c r="I9" s="546" t="s">
        <v>2068</v>
      </c>
      <c r="J9" s="536" t="s">
        <v>1637</v>
      </c>
      <c r="K9" s="413" t="s">
        <v>1638</v>
      </c>
      <c r="L9" s="413"/>
      <c r="M9" s="412">
        <v>151793.28</v>
      </c>
      <c r="N9" s="544"/>
      <c r="O9" s="412">
        <f>M9</f>
        <v>151793.28</v>
      </c>
      <c r="P9" s="417"/>
      <c r="Q9" s="417" t="s">
        <v>1629</v>
      </c>
      <c r="R9" s="417" t="s">
        <v>1630</v>
      </c>
    </row>
    <row r="10" spans="1:18" ht="101.25" customHeight="1" x14ac:dyDescent="0.25">
      <c r="A10" s="886">
        <v>4</v>
      </c>
      <c r="B10" s="882">
        <v>1</v>
      </c>
      <c r="C10" s="885">
        <v>4</v>
      </c>
      <c r="D10" s="882">
        <v>2</v>
      </c>
      <c r="E10" s="882" t="s">
        <v>1273</v>
      </c>
      <c r="F10" s="882" t="s">
        <v>1213</v>
      </c>
      <c r="G10" s="882" t="s">
        <v>74</v>
      </c>
      <c r="H10" s="415" t="s">
        <v>972</v>
      </c>
      <c r="I10" s="540">
        <v>6</v>
      </c>
      <c r="J10" s="880" t="s">
        <v>1215</v>
      </c>
      <c r="K10" s="880" t="s">
        <v>52</v>
      </c>
      <c r="L10" s="880"/>
      <c r="M10" s="887">
        <f>66023.4+976.6</f>
        <v>67000</v>
      </c>
      <c r="N10" s="887"/>
      <c r="O10" s="887">
        <f>M10</f>
        <v>67000</v>
      </c>
      <c r="P10" s="887"/>
      <c r="Q10" s="880" t="str">
        <f>Q9</f>
        <v>Podkarpacki Ośrodek Doradztwa Rolniczego z siedzibą w Boguchwale</v>
      </c>
      <c r="R10" s="880" t="str">
        <f>R9</f>
        <v>ul. Suszyckich 9, 
36-040 Boguchwała</v>
      </c>
    </row>
    <row r="11" spans="1:18" ht="60" customHeight="1" x14ac:dyDescent="0.25">
      <c r="A11" s="886"/>
      <c r="B11" s="882"/>
      <c r="C11" s="885"/>
      <c r="D11" s="882"/>
      <c r="E11" s="882"/>
      <c r="F11" s="882"/>
      <c r="G11" s="882"/>
      <c r="H11" s="415" t="s">
        <v>45</v>
      </c>
      <c r="I11" s="540">
        <v>120</v>
      </c>
      <c r="J11" s="880"/>
      <c r="K11" s="880"/>
      <c r="L11" s="880"/>
      <c r="M11" s="887"/>
      <c r="N11" s="887"/>
      <c r="O11" s="887"/>
      <c r="P11" s="887"/>
      <c r="Q11" s="880"/>
      <c r="R11" s="880"/>
    </row>
    <row r="12" spans="1:18" ht="141" customHeight="1" x14ac:dyDescent="0.25">
      <c r="A12" s="886"/>
      <c r="B12" s="882"/>
      <c r="C12" s="885"/>
      <c r="D12" s="882"/>
      <c r="E12" s="882"/>
      <c r="F12" s="882"/>
      <c r="G12" s="413" t="s">
        <v>1276</v>
      </c>
      <c r="H12" s="413" t="s">
        <v>726</v>
      </c>
      <c r="I12" s="541">
        <v>1</v>
      </c>
      <c r="J12" s="880"/>
      <c r="K12" s="880"/>
      <c r="L12" s="880"/>
      <c r="M12" s="887"/>
      <c r="N12" s="887"/>
      <c r="O12" s="887"/>
      <c r="P12" s="887"/>
      <c r="Q12" s="880"/>
      <c r="R12" s="880"/>
    </row>
    <row r="13" spans="1:18" x14ac:dyDescent="0.25">
      <c r="A13" s="884">
        <v>5</v>
      </c>
      <c r="B13" s="885">
        <v>1</v>
      </c>
      <c r="C13" s="885">
        <v>4</v>
      </c>
      <c r="D13" s="882">
        <v>2</v>
      </c>
      <c r="E13" s="886" t="s">
        <v>990</v>
      </c>
      <c r="F13" s="882" t="s">
        <v>1639</v>
      </c>
      <c r="G13" s="882" t="s">
        <v>1253</v>
      </c>
      <c r="H13" s="882" t="s">
        <v>736</v>
      </c>
      <c r="I13" s="882">
        <v>2</v>
      </c>
      <c r="J13" s="882" t="s">
        <v>991</v>
      </c>
      <c r="K13" s="882" t="s">
        <v>992</v>
      </c>
      <c r="L13" s="882"/>
      <c r="M13" s="883">
        <v>100000</v>
      </c>
      <c r="N13" s="883"/>
      <c r="O13" s="883">
        <v>100000</v>
      </c>
      <c r="P13" s="883"/>
      <c r="Q13" s="882" t="str">
        <f>Q10</f>
        <v>Podkarpacki Ośrodek Doradztwa Rolniczego z siedzibą w Boguchwale</v>
      </c>
      <c r="R13" s="881" t="str">
        <f>R10</f>
        <v>ul. Suszyckich 9, 
36-040 Boguchwała</v>
      </c>
    </row>
    <row r="14" spans="1:18" x14ac:dyDescent="0.25">
      <c r="A14" s="884"/>
      <c r="B14" s="885"/>
      <c r="C14" s="885"/>
      <c r="D14" s="882"/>
      <c r="E14" s="886"/>
      <c r="F14" s="882"/>
      <c r="G14" s="882"/>
      <c r="H14" s="882"/>
      <c r="I14" s="882"/>
      <c r="J14" s="882"/>
      <c r="K14" s="882"/>
      <c r="L14" s="882"/>
      <c r="M14" s="883"/>
      <c r="N14" s="883"/>
      <c r="O14" s="883"/>
      <c r="P14" s="883"/>
      <c r="Q14" s="882"/>
      <c r="R14" s="881"/>
    </row>
    <row r="15" spans="1:18" x14ac:dyDescent="0.25">
      <c r="A15" s="884"/>
      <c r="B15" s="885"/>
      <c r="C15" s="885"/>
      <c r="D15" s="882"/>
      <c r="E15" s="886"/>
      <c r="F15" s="882"/>
      <c r="G15" s="882"/>
      <c r="H15" s="882"/>
      <c r="I15" s="882"/>
      <c r="J15" s="882"/>
      <c r="K15" s="882"/>
      <c r="L15" s="882"/>
      <c r="M15" s="883"/>
      <c r="N15" s="883"/>
      <c r="O15" s="883"/>
      <c r="P15" s="883"/>
      <c r="Q15" s="882"/>
      <c r="R15" s="881"/>
    </row>
    <row r="16" spans="1:18" x14ac:dyDescent="0.25">
      <c r="A16" s="884"/>
      <c r="B16" s="885"/>
      <c r="C16" s="885"/>
      <c r="D16" s="882"/>
      <c r="E16" s="886"/>
      <c r="F16" s="882"/>
      <c r="G16" s="882"/>
      <c r="H16" s="414" t="s">
        <v>75</v>
      </c>
      <c r="I16" s="414">
        <v>160</v>
      </c>
      <c r="J16" s="882"/>
      <c r="K16" s="882"/>
      <c r="L16" s="882"/>
      <c r="M16" s="883"/>
      <c r="N16" s="883"/>
      <c r="O16" s="883"/>
      <c r="P16" s="883"/>
      <c r="Q16" s="882"/>
      <c r="R16" s="881"/>
    </row>
    <row r="17" spans="1:18" ht="150" x14ac:dyDescent="0.25">
      <c r="A17" s="884"/>
      <c r="B17" s="885"/>
      <c r="C17" s="885"/>
      <c r="D17" s="882"/>
      <c r="E17" s="886"/>
      <c r="F17" s="882"/>
      <c r="G17" s="414" t="s">
        <v>996</v>
      </c>
      <c r="H17" s="414" t="s">
        <v>661</v>
      </c>
      <c r="I17" s="418" t="s">
        <v>70</v>
      </c>
      <c r="J17" s="882"/>
      <c r="K17" s="882"/>
      <c r="L17" s="882"/>
      <c r="M17" s="883"/>
      <c r="N17" s="883"/>
      <c r="O17" s="883"/>
      <c r="P17" s="883"/>
      <c r="Q17" s="882"/>
      <c r="R17" s="881"/>
    </row>
    <row r="18" spans="1:18" ht="60" x14ac:dyDescent="0.25">
      <c r="A18" s="884"/>
      <c r="B18" s="885"/>
      <c r="C18" s="885"/>
      <c r="D18" s="882"/>
      <c r="E18" s="886"/>
      <c r="F18" s="882"/>
      <c r="G18" s="414" t="s">
        <v>998</v>
      </c>
      <c r="H18" s="414" t="s">
        <v>79</v>
      </c>
      <c r="I18" s="418" t="s">
        <v>47</v>
      </c>
      <c r="J18" s="882"/>
      <c r="K18" s="882"/>
      <c r="L18" s="882"/>
      <c r="M18" s="883"/>
      <c r="N18" s="883"/>
      <c r="O18" s="883"/>
      <c r="P18" s="883"/>
      <c r="Q18" s="882"/>
      <c r="R18" s="881"/>
    </row>
    <row r="19" spans="1:18" ht="60" x14ac:dyDescent="0.25">
      <c r="A19" s="884"/>
      <c r="B19" s="885"/>
      <c r="C19" s="885"/>
      <c r="D19" s="882"/>
      <c r="E19" s="886"/>
      <c r="F19" s="882"/>
      <c r="G19" s="414" t="s">
        <v>1640</v>
      </c>
      <c r="H19" s="414" t="s">
        <v>273</v>
      </c>
      <c r="I19" s="414">
        <v>1</v>
      </c>
      <c r="J19" s="882"/>
      <c r="K19" s="882"/>
      <c r="L19" s="882"/>
      <c r="M19" s="883"/>
      <c r="N19" s="883"/>
      <c r="O19" s="883"/>
      <c r="P19" s="883"/>
      <c r="Q19" s="882"/>
      <c r="R19" s="881"/>
    </row>
    <row r="20" spans="1:18" ht="165" x14ac:dyDescent="0.25">
      <c r="A20" s="413">
        <v>6</v>
      </c>
      <c r="B20" s="413">
        <v>1</v>
      </c>
      <c r="C20" s="413">
        <v>4</v>
      </c>
      <c r="D20" s="414">
        <v>2</v>
      </c>
      <c r="E20" s="542" t="s">
        <v>1641</v>
      </c>
      <c r="F20" s="417" t="s">
        <v>1642</v>
      </c>
      <c r="G20" s="414" t="s">
        <v>35</v>
      </c>
      <c r="H20" s="417" t="s">
        <v>1643</v>
      </c>
      <c r="I20" s="418" t="s">
        <v>1175</v>
      </c>
      <c r="J20" s="414" t="s">
        <v>1644</v>
      </c>
      <c r="K20" s="543" t="s">
        <v>1645</v>
      </c>
      <c r="L20" s="543"/>
      <c r="M20" s="412">
        <v>20000</v>
      </c>
      <c r="N20" s="413"/>
      <c r="O20" s="412">
        <f>M20</f>
        <v>20000</v>
      </c>
      <c r="P20" s="412"/>
      <c r="Q20" s="414" t="str">
        <f>Q13</f>
        <v>Podkarpacki Ośrodek Doradztwa Rolniczego z siedzibą w Boguchwale</v>
      </c>
      <c r="R20" s="414" t="str">
        <f>R13</f>
        <v>ul. Suszyckich 9, 
36-040 Boguchwała</v>
      </c>
    </row>
    <row r="21" spans="1:18" ht="270" x14ac:dyDescent="0.25">
      <c r="A21" s="413">
        <v>7</v>
      </c>
      <c r="B21" s="413">
        <v>1</v>
      </c>
      <c r="C21" s="413">
        <v>4</v>
      </c>
      <c r="D21" s="413">
        <v>5</v>
      </c>
      <c r="E21" s="414" t="s">
        <v>1646</v>
      </c>
      <c r="F21" s="417" t="s">
        <v>1647</v>
      </c>
      <c r="G21" s="547" t="s">
        <v>427</v>
      </c>
      <c r="H21" s="414" t="s">
        <v>1648</v>
      </c>
      <c r="I21" s="414">
        <v>100</v>
      </c>
      <c r="J21" s="414" t="s">
        <v>1649</v>
      </c>
      <c r="K21" s="413" t="s">
        <v>1645</v>
      </c>
      <c r="L21" s="413"/>
      <c r="M21" s="412">
        <f>43751.53</f>
        <v>43751.53</v>
      </c>
      <c r="N21" s="412"/>
      <c r="O21" s="412">
        <f>M21</f>
        <v>43751.53</v>
      </c>
      <c r="P21" s="412"/>
      <c r="Q21" s="414" t="s">
        <v>1629</v>
      </c>
      <c r="R21" s="414" t="s">
        <v>1630</v>
      </c>
    </row>
    <row r="23" spans="1:18" ht="15.75" x14ac:dyDescent="0.25">
      <c r="M23" s="811"/>
      <c r="N23" s="792" t="s">
        <v>36</v>
      </c>
      <c r="O23" s="792"/>
      <c r="P23" s="792"/>
    </row>
    <row r="24" spans="1:18" x14ac:dyDescent="0.25">
      <c r="M24" s="811"/>
      <c r="N24" s="312" t="s">
        <v>37</v>
      </c>
      <c r="O24" s="811" t="s">
        <v>38</v>
      </c>
      <c r="P24" s="811"/>
    </row>
    <row r="25" spans="1:18" x14ac:dyDescent="0.25">
      <c r="M25" s="811"/>
      <c r="N25" s="312"/>
      <c r="O25" s="312">
        <v>2020</v>
      </c>
      <c r="P25" s="312">
        <v>2021</v>
      </c>
    </row>
    <row r="26" spans="1:18" x14ac:dyDescent="0.25">
      <c r="L26" s="381"/>
      <c r="M26" s="312" t="s">
        <v>2002</v>
      </c>
      <c r="N26" s="313">
        <v>7</v>
      </c>
      <c r="O26" s="314">
        <f>O7+O8+O9+O10+O13+O20+O21</f>
        <v>649000</v>
      </c>
      <c r="P26" s="314"/>
    </row>
  </sheetData>
  <mergeCells count="51">
    <mergeCell ref="C4:C5"/>
    <mergeCell ref="D4:D5"/>
    <mergeCell ref="E4:E5"/>
    <mergeCell ref="R4:R5"/>
    <mergeCell ref="A10:A12"/>
    <mergeCell ref="B10:B12"/>
    <mergeCell ref="C10:C12"/>
    <mergeCell ref="D10:D12"/>
    <mergeCell ref="E10:E12"/>
    <mergeCell ref="F10:F12"/>
    <mergeCell ref="G4:G5"/>
    <mergeCell ref="H4:I4"/>
    <mergeCell ref="J4:J5"/>
    <mergeCell ref="K4:L4"/>
    <mergeCell ref="M4:N4"/>
    <mergeCell ref="O4:P4"/>
    <mergeCell ref="F4:F5"/>
    <mergeCell ref="A4:A5"/>
    <mergeCell ref="B4:B5"/>
    <mergeCell ref="Q4:Q5"/>
    <mergeCell ref="K13:K19"/>
    <mergeCell ref="O10:O12"/>
    <mergeCell ref="P10:P12"/>
    <mergeCell ref="Q10:Q12"/>
    <mergeCell ref="K10:K12"/>
    <mergeCell ref="L10:L12"/>
    <mergeCell ref="A13:A19"/>
    <mergeCell ref="B13:B19"/>
    <mergeCell ref="C13:C19"/>
    <mergeCell ref="D13:D19"/>
    <mergeCell ref="E13:E19"/>
    <mergeCell ref="I13:I15"/>
    <mergeCell ref="J13:J19"/>
    <mergeCell ref="F13:F19"/>
    <mergeCell ref="G13:G16"/>
    <mergeCell ref="H13:H15"/>
    <mergeCell ref="G10:G11"/>
    <mergeCell ref="J10:J12"/>
    <mergeCell ref="L13:L19"/>
    <mergeCell ref="M13:M19"/>
    <mergeCell ref="N13:N19"/>
    <mergeCell ref="O13:O19"/>
    <mergeCell ref="P13:P19"/>
    <mergeCell ref="R10:R12"/>
    <mergeCell ref="M23:M25"/>
    <mergeCell ref="N23:P23"/>
    <mergeCell ref="O24:P24"/>
    <mergeCell ref="R13:R19"/>
    <mergeCell ref="Q13:Q19"/>
    <mergeCell ref="M10:M12"/>
    <mergeCell ref="N10:N1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8"/>
  <sheetViews>
    <sheetView topLeftCell="A13" workbookViewId="0">
      <selection activeCell="M16" sqref="M16:M18"/>
    </sheetView>
  </sheetViews>
  <sheetFormatPr defaultRowHeight="15" x14ac:dyDescent="0.25"/>
  <cols>
    <col min="1" max="1" width="4.7109375" style="1" customWidth="1"/>
    <col min="2" max="2" width="7.5703125" style="1" customWidth="1"/>
    <col min="3" max="3" width="8.5703125" style="1" customWidth="1"/>
    <col min="4" max="4" width="9.140625" style="1"/>
    <col min="5" max="5" width="41.28515625" style="1" customWidth="1"/>
    <col min="6" max="6" width="54.7109375" style="1" customWidth="1"/>
    <col min="7" max="7" width="12" style="1" customWidth="1"/>
    <col min="8" max="8" width="9.140625" style="1"/>
    <col min="9" max="9" width="10.7109375" style="1" customWidth="1"/>
    <col min="10" max="10" width="22.5703125" style="1" customWidth="1"/>
    <col min="11" max="11" width="9.28515625" style="1" customWidth="1"/>
    <col min="12" max="12" width="7.85546875" style="1" customWidth="1"/>
    <col min="13" max="13" width="12.7109375" style="1" customWidth="1"/>
    <col min="14" max="14" width="12.5703125" style="1" customWidth="1"/>
    <col min="15" max="15" width="11" style="1" customWidth="1"/>
    <col min="16" max="16" width="12.42578125" style="1" customWidth="1"/>
    <col min="17" max="17" width="14" style="1" customWidth="1"/>
    <col min="18" max="18" width="15.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641" t="s">
        <v>2003</v>
      </c>
      <c r="B2" s="641"/>
      <c r="C2" s="641"/>
      <c r="D2" s="641"/>
      <c r="E2" s="641"/>
      <c r="F2" s="641"/>
      <c r="G2" s="641"/>
    </row>
    <row r="4" spans="1:19" s="4" customFormat="1" ht="40.5" customHeight="1" x14ac:dyDescent="0.2">
      <c r="A4" s="642" t="s">
        <v>0</v>
      </c>
      <c r="B4" s="644" t="s">
        <v>1</v>
      </c>
      <c r="C4" s="644" t="s">
        <v>2</v>
      </c>
      <c r="D4" s="644" t="s">
        <v>3</v>
      </c>
      <c r="E4" s="642" t="s">
        <v>4</v>
      </c>
      <c r="F4" s="642" t="s">
        <v>5</v>
      </c>
      <c r="G4" s="642" t="s">
        <v>6</v>
      </c>
      <c r="H4" s="648" t="s">
        <v>7</v>
      </c>
      <c r="I4" s="648"/>
      <c r="J4" s="642" t="s">
        <v>8</v>
      </c>
      <c r="K4" s="649" t="s">
        <v>9</v>
      </c>
      <c r="L4" s="650"/>
      <c r="M4" s="651" t="s">
        <v>10</v>
      </c>
      <c r="N4" s="651"/>
      <c r="O4" s="651" t="s">
        <v>11</v>
      </c>
      <c r="P4" s="651"/>
      <c r="Q4" s="642" t="s">
        <v>12</v>
      </c>
      <c r="R4" s="646" t="s">
        <v>13</v>
      </c>
      <c r="S4" s="3"/>
    </row>
    <row r="5" spans="1:19" s="4" customFormat="1" ht="12.75" x14ac:dyDescent="0.2">
      <c r="A5" s="643"/>
      <c r="B5" s="645"/>
      <c r="C5" s="645"/>
      <c r="D5" s="645"/>
      <c r="E5" s="643"/>
      <c r="F5" s="643"/>
      <c r="G5" s="643"/>
      <c r="H5" s="105" t="s">
        <v>14</v>
      </c>
      <c r="I5" s="105" t="s">
        <v>15</v>
      </c>
      <c r="J5" s="643"/>
      <c r="K5" s="106">
        <v>2020</v>
      </c>
      <c r="L5" s="106">
        <v>2021</v>
      </c>
      <c r="M5" s="106">
        <v>2020</v>
      </c>
      <c r="N5" s="106">
        <v>2021</v>
      </c>
      <c r="O5" s="106">
        <v>2020</v>
      </c>
      <c r="P5" s="106">
        <v>2021</v>
      </c>
      <c r="Q5" s="643"/>
      <c r="R5" s="647"/>
      <c r="S5" s="3"/>
    </row>
    <row r="6" spans="1:19" s="4" customFormat="1" x14ac:dyDescent="0.2">
      <c r="A6" s="107" t="s">
        <v>16</v>
      </c>
      <c r="B6" s="108" t="s">
        <v>17</v>
      </c>
      <c r="C6" s="108" t="s">
        <v>18</v>
      </c>
      <c r="D6" s="108" t="s">
        <v>19</v>
      </c>
      <c r="E6" s="107" t="s">
        <v>20</v>
      </c>
      <c r="F6" s="107" t="s">
        <v>21</v>
      </c>
      <c r="G6" s="107" t="s">
        <v>22</v>
      </c>
      <c r="H6" s="108" t="s">
        <v>23</v>
      </c>
      <c r="I6" s="108" t="s">
        <v>24</v>
      </c>
      <c r="J6" s="107" t="s">
        <v>25</v>
      </c>
      <c r="K6" s="109" t="s">
        <v>26</v>
      </c>
      <c r="L6" s="109" t="s">
        <v>27</v>
      </c>
      <c r="M6" s="110" t="s">
        <v>28</v>
      </c>
      <c r="N6" s="110" t="s">
        <v>29</v>
      </c>
      <c r="O6" s="110" t="s">
        <v>30</v>
      </c>
      <c r="P6" s="110" t="s">
        <v>31</v>
      </c>
      <c r="Q6" s="107" t="s">
        <v>32</v>
      </c>
      <c r="R6" s="108" t="s">
        <v>33</v>
      </c>
      <c r="S6" s="3"/>
    </row>
    <row r="7" spans="1:19" s="114" customFormat="1" ht="75" x14ac:dyDescent="0.25">
      <c r="A7" s="111">
        <v>1</v>
      </c>
      <c r="B7" s="33">
        <v>6</v>
      </c>
      <c r="C7" s="33">
        <v>1</v>
      </c>
      <c r="D7" s="32">
        <v>3</v>
      </c>
      <c r="E7" s="32" t="s">
        <v>140</v>
      </c>
      <c r="F7" s="32" t="s">
        <v>141</v>
      </c>
      <c r="G7" s="32" t="s">
        <v>76</v>
      </c>
      <c r="H7" s="16" t="s">
        <v>142</v>
      </c>
      <c r="I7" s="16" t="s">
        <v>47</v>
      </c>
      <c r="J7" s="32" t="s">
        <v>143</v>
      </c>
      <c r="K7" s="41" t="s">
        <v>52</v>
      </c>
      <c r="L7" s="112"/>
      <c r="M7" s="34">
        <v>100000</v>
      </c>
      <c r="N7" s="34"/>
      <c r="O7" s="88">
        <v>100000</v>
      </c>
      <c r="P7" s="112"/>
      <c r="Q7" s="32" t="s">
        <v>144</v>
      </c>
      <c r="R7" s="32" t="s">
        <v>145</v>
      </c>
      <c r="S7" s="113"/>
    </row>
    <row r="8" spans="1:19" s="7" customFormat="1" ht="105" x14ac:dyDescent="0.25">
      <c r="A8" s="57">
        <v>2</v>
      </c>
      <c r="B8" s="57">
        <v>6</v>
      </c>
      <c r="C8" s="57">
        <v>5</v>
      </c>
      <c r="D8" s="55">
        <v>4</v>
      </c>
      <c r="E8" s="55" t="s">
        <v>150</v>
      </c>
      <c r="F8" s="55" t="s">
        <v>146</v>
      </c>
      <c r="G8" s="55" t="s">
        <v>147</v>
      </c>
      <c r="H8" s="53" t="s">
        <v>148</v>
      </c>
      <c r="I8" s="53" t="s">
        <v>54</v>
      </c>
      <c r="J8" s="55" t="s">
        <v>149</v>
      </c>
      <c r="K8" s="58" t="s">
        <v>52</v>
      </c>
      <c r="L8" s="127"/>
      <c r="M8" s="59">
        <v>40000</v>
      </c>
      <c r="N8" s="59"/>
      <c r="O8" s="128">
        <v>40000</v>
      </c>
      <c r="P8" s="127"/>
      <c r="Q8" s="55" t="s">
        <v>144</v>
      </c>
      <c r="R8" s="55" t="s">
        <v>145</v>
      </c>
      <c r="S8" s="6"/>
    </row>
    <row r="9" spans="1:19" ht="60" x14ac:dyDescent="0.25">
      <c r="A9" s="33">
        <v>3</v>
      </c>
      <c r="B9" s="33">
        <v>6</v>
      </c>
      <c r="C9" s="33">
        <v>5</v>
      </c>
      <c r="D9" s="32">
        <v>4</v>
      </c>
      <c r="E9" s="32" t="s">
        <v>151</v>
      </c>
      <c r="F9" s="32" t="s">
        <v>152</v>
      </c>
      <c r="G9" s="32" t="s">
        <v>57</v>
      </c>
      <c r="H9" s="16" t="s">
        <v>148</v>
      </c>
      <c r="I9" s="16" t="s">
        <v>54</v>
      </c>
      <c r="J9" s="32" t="s">
        <v>153</v>
      </c>
      <c r="K9" s="41" t="s">
        <v>52</v>
      </c>
      <c r="L9" s="112"/>
      <c r="M9" s="34">
        <v>5000</v>
      </c>
      <c r="N9" s="34"/>
      <c r="O9" s="88">
        <v>5000</v>
      </c>
      <c r="P9" s="112"/>
      <c r="Q9" s="32" t="s">
        <v>144</v>
      </c>
      <c r="R9" s="32" t="s">
        <v>145</v>
      </c>
      <c r="S9" s="20"/>
    </row>
    <row r="10" spans="1:19" s="11" customFormat="1" ht="90" x14ac:dyDescent="0.25">
      <c r="A10" s="48">
        <v>4</v>
      </c>
      <c r="B10" s="48">
        <v>6</v>
      </c>
      <c r="C10" s="48">
        <v>1</v>
      </c>
      <c r="D10" s="40">
        <v>6</v>
      </c>
      <c r="E10" s="40" t="s">
        <v>154</v>
      </c>
      <c r="F10" s="40" t="s">
        <v>155</v>
      </c>
      <c r="G10" s="40" t="s">
        <v>156</v>
      </c>
      <c r="H10" s="15" t="s">
        <v>148</v>
      </c>
      <c r="I10" s="15" t="s">
        <v>175</v>
      </c>
      <c r="J10" s="40" t="s">
        <v>157</v>
      </c>
      <c r="K10" s="18" t="s">
        <v>158</v>
      </c>
      <c r="L10" s="120"/>
      <c r="M10" s="46">
        <v>5000</v>
      </c>
      <c r="N10" s="46"/>
      <c r="O10" s="121">
        <v>5000</v>
      </c>
      <c r="P10" s="120"/>
      <c r="Q10" s="40" t="s">
        <v>144</v>
      </c>
      <c r="R10" s="40" t="s">
        <v>145</v>
      </c>
      <c r="S10" s="19"/>
    </row>
    <row r="11" spans="1:19" ht="135" x14ac:dyDescent="0.25">
      <c r="A11" s="33">
        <v>5</v>
      </c>
      <c r="B11" s="115">
        <v>1</v>
      </c>
      <c r="C11" s="115">
        <v>1</v>
      </c>
      <c r="D11" s="17">
        <v>6</v>
      </c>
      <c r="E11" s="17" t="s">
        <v>159</v>
      </c>
      <c r="F11" s="17" t="s">
        <v>160</v>
      </c>
      <c r="G11" s="97" t="s">
        <v>161</v>
      </c>
      <c r="H11" s="116" t="s">
        <v>148</v>
      </c>
      <c r="I11" s="116" t="s">
        <v>176</v>
      </c>
      <c r="J11" s="122" t="s">
        <v>162</v>
      </c>
      <c r="K11" s="117" t="s">
        <v>52</v>
      </c>
      <c r="L11" s="117"/>
      <c r="M11" s="118">
        <v>65000</v>
      </c>
      <c r="N11" s="112"/>
      <c r="O11" s="119">
        <v>65000</v>
      </c>
      <c r="P11" s="112"/>
      <c r="Q11" s="17" t="s">
        <v>144</v>
      </c>
      <c r="R11" s="17" t="s">
        <v>145</v>
      </c>
      <c r="S11" s="20"/>
    </row>
    <row r="12" spans="1:19" s="11" customFormat="1" ht="150" x14ac:dyDescent="0.25">
      <c r="A12" s="33">
        <v>7</v>
      </c>
      <c r="B12" s="115">
        <v>3</v>
      </c>
      <c r="C12" s="115">
        <v>1</v>
      </c>
      <c r="D12" s="17">
        <v>6</v>
      </c>
      <c r="E12" s="17" t="s">
        <v>163</v>
      </c>
      <c r="F12" s="17" t="s">
        <v>164</v>
      </c>
      <c r="G12" s="97" t="s">
        <v>48</v>
      </c>
      <c r="H12" s="17">
        <v>120</v>
      </c>
      <c r="I12" s="116" t="s">
        <v>148</v>
      </c>
      <c r="J12" s="122" t="s">
        <v>165</v>
      </c>
      <c r="K12" s="117" t="s">
        <v>52</v>
      </c>
      <c r="L12" s="117"/>
      <c r="M12" s="118">
        <v>25000</v>
      </c>
      <c r="N12" s="120"/>
      <c r="O12" s="119">
        <v>25000</v>
      </c>
      <c r="P12" s="120"/>
      <c r="Q12" s="17" t="s">
        <v>144</v>
      </c>
      <c r="R12" s="17" t="s">
        <v>145</v>
      </c>
      <c r="S12" s="19"/>
    </row>
    <row r="13" spans="1:19" ht="45" x14ac:dyDescent="0.25">
      <c r="A13" s="123">
        <v>8</v>
      </c>
      <c r="B13" s="48">
        <v>3</v>
      </c>
      <c r="C13" s="48">
        <v>2</v>
      </c>
      <c r="D13" s="40">
        <v>10</v>
      </c>
      <c r="E13" s="40" t="s">
        <v>166</v>
      </c>
      <c r="F13" s="40" t="s">
        <v>167</v>
      </c>
      <c r="G13" s="40" t="s">
        <v>168</v>
      </c>
      <c r="H13" s="40">
        <v>1</v>
      </c>
      <c r="I13" s="15" t="s">
        <v>142</v>
      </c>
      <c r="J13" s="40" t="s">
        <v>169</v>
      </c>
      <c r="K13" s="18" t="s">
        <v>170</v>
      </c>
      <c r="L13" s="120"/>
      <c r="M13" s="118">
        <v>25000</v>
      </c>
      <c r="N13" s="46"/>
      <c r="O13" s="121">
        <v>25000</v>
      </c>
      <c r="P13" s="120"/>
      <c r="Q13" s="40" t="s">
        <v>144</v>
      </c>
      <c r="R13" s="40" t="s">
        <v>145</v>
      </c>
      <c r="S13" s="20"/>
    </row>
    <row r="14" spans="1:19" s="126" customFormat="1" ht="60" x14ac:dyDescent="0.25">
      <c r="A14" s="124">
        <v>9</v>
      </c>
      <c r="B14" s="33">
        <v>6</v>
      </c>
      <c r="C14" s="33">
        <v>1</v>
      </c>
      <c r="D14" s="32">
        <v>13</v>
      </c>
      <c r="E14" s="32" t="s">
        <v>171</v>
      </c>
      <c r="F14" s="32" t="s">
        <v>172</v>
      </c>
      <c r="G14" s="32" t="s">
        <v>173</v>
      </c>
      <c r="H14" s="32">
        <v>5</v>
      </c>
      <c r="I14" s="16" t="s">
        <v>142</v>
      </c>
      <c r="J14" s="32" t="s">
        <v>174</v>
      </c>
      <c r="K14" s="41" t="s">
        <v>52</v>
      </c>
      <c r="L14" s="112"/>
      <c r="M14" s="34">
        <v>25000</v>
      </c>
      <c r="N14" s="34"/>
      <c r="O14" s="88">
        <v>25000</v>
      </c>
      <c r="P14" s="112"/>
      <c r="Q14" s="32" t="s">
        <v>144</v>
      </c>
      <c r="R14" s="32" t="s">
        <v>145</v>
      </c>
      <c r="S14" s="125"/>
    </row>
    <row r="16" spans="1:19" x14ac:dyDescent="0.25">
      <c r="L16" s="208"/>
      <c r="M16" s="419"/>
      <c r="N16" s="637" t="s">
        <v>36</v>
      </c>
      <c r="O16" s="637"/>
      <c r="P16" s="208"/>
    </row>
    <row r="17" spans="12:16" x14ac:dyDescent="0.25">
      <c r="L17" s="208"/>
      <c r="M17" s="420"/>
      <c r="N17" s="210" t="s">
        <v>37</v>
      </c>
      <c r="O17" s="210" t="s">
        <v>38</v>
      </c>
      <c r="P17" s="206"/>
    </row>
    <row r="18" spans="12:16" x14ac:dyDescent="0.25">
      <c r="L18" s="208"/>
      <c r="M18" s="420" t="s">
        <v>2002</v>
      </c>
      <c r="N18" s="213">
        <v>9</v>
      </c>
      <c r="O18" s="83">
        <f>O7+O8+O9+O10+O11+O12+O13+O14</f>
        <v>290000</v>
      </c>
      <c r="P18" s="224"/>
    </row>
  </sheetData>
  <mergeCells count="16">
    <mergeCell ref="R4:R5"/>
    <mergeCell ref="H4:I4"/>
    <mergeCell ref="J4:J5"/>
    <mergeCell ref="K4:L4"/>
    <mergeCell ref="M4:N4"/>
    <mergeCell ref="O4:P4"/>
    <mergeCell ref="Q4:Q5"/>
    <mergeCell ref="N16:O16"/>
    <mergeCell ref="A2:G2"/>
    <mergeCell ref="A4:A5"/>
    <mergeCell ref="B4:B5"/>
    <mergeCell ref="C4:C5"/>
    <mergeCell ref="D4:D5"/>
    <mergeCell ref="E4:E5"/>
    <mergeCell ref="F4:F5"/>
    <mergeCell ref="G4:G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S29"/>
  <sheetViews>
    <sheetView topLeftCell="A20" zoomScale="70" zoomScaleNormal="70" workbookViewId="0">
      <selection activeCell="E21" sqref="E21:E23"/>
    </sheetView>
  </sheetViews>
  <sheetFormatPr defaultRowHeight="15" x14ac:dyDescent="0.25"/>
  <cols>
    <col min="1" max="1" width="4.7109375" style="13" customWidth="1"/>
    <col min="2" max="2" width="8.85546875" style="13" customWidth="1"/>
    <col min="3" max="3" width="11.42578125" style="13" customWidth="1"/>
    <col min="4" max="4" width="9.7109375" style="13" customWidth="1"/>
    <col min="5" max="5" width="45.7109375" style="334" customWidth="1"/>
    <col min="6" max="6" width="61.42578125" style="334" customWidth="1"/>
    <col min="7" max="7" width="35.7109375" style="13" customWidth="1"/>
    <col min="8" max="8" width="20.42578125" style="13" customWidth="1"/>
    <col min="9" max="9" width="12.140625" style="13" customWidth="1"/>
    <col min="10" max="10" width="32.140625" style="13" customWidth="1"/>
    <col min="11" max="11" width="12.140625" style="13" customWidth="1"/>
    <col min="12" max="12" width="12.7109375" style="13" customWidth="1"/>
    <col min="13" max="13" width="17.85546875" style="13" customWidth="1"/>
    <col min="14" max="14" width="26.5703125" style="13" customWidth="1"/>
    <col min="15" max="16" width="18" style="13" customWidth="1"/>
    <col min="17" max="17" width="21.28515625" style="13" customWidth="1"/>
    <col min="18" max="18" width="23.5703125" style="13"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889" t="s">
        <v>2069</v>
      </c>
      <c r="B2" s="889"/>
      <c r="C2" s="889"/>
      <c r="D2" s="889"/>
      <c r="E2" s="889"/>
      <c r="F2" s="889"/>
      <c r="G2" s="889"/>
      <c r="H2" s="889"/>
      <c r="I2" s="889"/>
      <c r="J2" s="889"/>
      <c r="K2" s="889"/>
      <c r="L2" s="889"/>
      <c r="M2" s="889"/>
      <c r="N2" s="889"/>
      <c r="O2" s="889"/>
      <c r="P2" s="889"/>
      <c r="Q2" s="889"/>
      <c r="R2" s="889"/>
    </row>
    <row r="3" spans="1:19" x14ac:dyDescent="0.25">
      <c r="M3" s="381"/>
      <c r="N3" s="381"/>
      <c r="O3" s="381"/>
      <c r="P3" s="381"/>
    </row>
    <row r="4" spans="1:19" s="4" customFormat="1" ht="47.25" customHeight="1" x14ac:dyDescent="0.2">
      <c r="A4" s="586" t="s">
        <v>0</v>
      </c>
      <c r="B4" s="588" t="s">
        <v>1</v>
      </c>
      <c r="C4" s="588" t="s">
        <v>2</v>
      </c>
      <c r="D4" s="588" t="s">
        <v>3</v>
      </c>
      <c r="E4" s="588" t="s">
        <v>4</v>
      </c>
      <c r="F4" s="588" t="s">
        <v>5</v>
      </c>
      <c r="G4" s="586" t="s">
        <v>6</v>
      </c>
      <c r="H4" s="594" t="s">
        <v>7</v>
      </c>
      <c r="I4" s="594"/>
      <c r="J4" s="586" t="s">
        <v>8</v>
      </c>
      <c r="K4" s="595" t="s">
        <v>9</v>
      </c>
      <c r="L4" s="890"/>
      <c r="M4" s="597" t="s">
        <v>10</v>
      </c>
      <c r="N4" s="597"/>
      <c r="O4" s="597" t="s">
        <v>11</v>
      </c>
      <c r="P4" s="597"/>
      <c r="Q4" s="586" t="s">
        <v>12</v>
      </c>
      <c r="R4" s="588" t="s">
        <v>13</v>
      </c>
      <c r="S4" s="3"/>
    </row>
    <row r="5" spans="1:19" s="4" customFormat="1" x14ac:dyDescent="0.2">
      <c r="A5" s="587"/>
      <c r="B5" s="589"/>
      <c r="C5" s="589"/>
      <c r="D5" s="589"/>
      <c r="E5" s="589"/>
      <c r="F5" s="589"/>
      <c r="G5" s="587"/>
      <c r="H5" s="246" t="s">
        <v>14</v>
      </c>
      <c r="I5" s="246" t="s">
        <v>15</v>
      </c>
      <c r="J5" s="587"/>
      <c r="K5" s="247">
        <v>2020</v>
      </c>
      <c r="L5" s="247">
        <v>2021</v>
      </c>
      <c r="M5" s="5">
        <v>2020</v>
      </c>
      <c r="N5" s="5">
        <v>2021</v>
      </c>
      <c r="O5" s="5">
        <v>2020</v>
      </c>
      <c r="P5" s="5">
        <v>2021</v>
      </c>
      <c r="Q5" s="587"/>
      <c r="R5" s="589"/>
      <c r="S5" s="3"/>
    </row>
    <row r="6" spans="1:19" s="4" customFormat="1" ht="15.75" customHeight="1" x14ac:dyDescent="0.2">
      <c r="A6" s="245" t="s">
        <v>16</v>
      </c>
      <c r="B6" s="246" t="s">
        <v>17</v>
      </c>
      <c r="C6" s="246" t="s">
        <v>18</v>
      </c>
      <c r="D6" s="246" t="s">
        <v>19</v>
      </c>
      <c r="E6" s="246" t="s">
        <v>20</v>
      </c>
      <c r="F6" s="246" t="s">
        <v>21</v>
      </c>
      <c r="G6" s="245" t="s">
        <v>22</v>
      </c>
      <c r="H6" s="246" t="s">
        <v>23</v>
      </c>
      <c r="I6" s="246" t="s">
        <v>24</v>
      </c>
      <c r="J6" s="245" t="s">
        <v>25</v>
      </c>
      <c r="K6" s="247" t="s">
        <v>26</v>
      </c>
      <c r="L6" s="247" t="s">
        <v>27</v>
      </c>
      <c r="M6" s="248" t="s">
        <v>28</v>
      </c>
      <c r="N6" s="248" t="s">
        <v>29</v>
      </c>
      <c r="O6" s="248" t="s">
        <v>30</v>
      </c>
      <c r="P6" s="248" t="s">
        <v>31</v>
      </c>
      <c r="Q6" s="245" t="s">
        <v>32</v>
      </c>
      <c r="R6" s="246" t="s">
        <v>33</v>
      </c>
      <c r="S6" s="3"/>
    </row>
    <row r="7" spans="1:19" s="11" customFormat="1" ht="42" customHeight="1" x14ac:dyDescent="0.25">
      <c r="A7" s="677">
        <v>1</v>
      </c>
      <c r="B7" s="617">
        <v>1</v>
      </c>
      <c r="C7" s="677">
        <v>4</v>
      </c>
      <c r="D7" s="617">
        <v>2</v>
      </c>
      <c r="E7" s="617" t="s">
        <v>1650</v>
      </c>
      <c r="F7" s="667" t="s">
        <v>1651</v>
      </c>
      <c r="G7" s="408" t="s">
        <v>1652</v>
      </c>
      <c r="H7" s="617" t="s">
        <v>1653</v>
      </c>
      <c r="I7" s="469" t="s">
        <v>1654</v>
      </c>
      <c r="J7" s="617" t="s">
        <v>1655</v>
      </c>
      <c r="K7" s="751" t="s">
        <v>1656</v>
      </c>
      <c r="L7" s="751"/>
      <c r="M7" s="737">
        <v>75000</v>
      </c>
      <c r="N7" s="677"/>
      <c r="O7" s="737">
        <v>75000</v>
      </c>
      <c r="P7" s="737"/>
      <c r="Q7" s="617" t="s">
        <v>1657</v>
      </c>
      <c r="R7" s="617" t="s">
        <v>1658</v>
      </c>
      <c r="S7" s="19"/>
    </row>
    <row r="8" spans="1:19" s="11" customFormat="1" ht="42.75" customHeight="1" x14ac:dyDescent="0.25">
      <c r="A8" s="727"/>
      <c r="B8" s="618"/>
      <c r="C8" s="727"/>
      <c r="D8" s="618"/>
      <c r="E8" s="618"/>
      <c r="F8" s="667"/>
      <c r="G8" s="408" t="s">
        <v>1659</v>
      </c>
      <c r="H8" s="618"/>
      <c r="I8" s="469" t="s">
        <v>1654</v>
      </c>
      <c r="J8" s="618"/>
      <c r="K8" s="752"/>
      <c r="L8" s="752"/>
      <c r="M8" s="748"/>
      <c r="N8" s="727"/>
      <c r="O8" s="748"/>
      <c r="P8" s="748"/>
      <c r="Q8" s="618"/>
      <c r="R8" s="618"/>
      <c r="S8" s="19"/>
    </row>
    <row r="9" spans="1:19" s="11" customFormat="1" ht="32.25" customHeight="1" x14ac:dyDescent="0.25">
      <c r="A9" s="727"/>
      <c r="B9" s="618"/>
      <c r="C9" s="727"/>
      <c r="D9" s="618"/>
      <c r="E9" s="618"/>
      <c r="F9" s="667"/>
      <c r="G9" s="408" t="s">
        <v>1660</v>
      </c>
      <c r="H9" s="618"/>
      <c r="I9" s="469" t="s">
        <v>1661</v>
      </c>
      <c r="J9" s="618"/>
      <c r="K9" s="752"/>
      <c r="L9" s="752"/>
      <c r="M9" s="748"/>
      <c r="N9" s="727"/>
      <c r="O9" s="748"/>
      <c r="P9" s="748"/>
      <c r="Q9" s="618"/>
      <c r="R9" s="618"/>
      <c r="S9" s="19"/>
    </row>
    <row r="10" spans="1:19" s="11" customFormat="1" ht="27" customHeight="1" x14ac:dyDescent="0.25">
      <c r="A10" s="731"/>
      <c r="B10" s="619"/>
      <c r="C10" s="731"/>
      <c r="D10" s="619"/>
      <c r="E10" s="619"/>
      <c r="F10" s="667"/>
      <c r="G10" s="408" t="s">
        <v>1662</v>
      </c>
      <c r="H10" s="619"/>
      <c r="I10" s="469" t="s">
        <v>1209</v>
      </c>
      <c r="J10" s="619"/>
      <c r="K10" s="753"/>
      <c r="L10" s="753"/>
      <c r="M10" s="749"/>
      <c r="N10" s="731"/>
      <c r="O10" s="749"/>
      <c r="P10" s="749"/>
      <c r="Q10" s="619"/>
      <c r="R10" s="619"/>
      <c r="S10" s="19"/>
    </row>
    <row r="11" spans="1:19" ht="93" customHeight="1" x14ac:dyDescent="0.25">
      <c r="A11" s="677">
        <v>2</v>
      </c>
      <c r="B11" s="677">
        <v>1</v>
      </c>
      <c r="C11" s="677">
        <v>4</v>
      </c>
      <c r="D11" s="617">
        <v>2</v>
      </c>
      <c r="E11" s="617" t="s">
        <v>1663</v>
      </c>
      <c r="F11" s="667" t="s">
        <v>1664</v>
      </c>
      <c r="G11" s="408" t="s">
        <v>69</v>
      </c>
      <c r="H11" s="408" t="s">
        <v>661</v>
      </c>
      <c r="I11" s="469" t="s">
        <v>70</v>
      </c>
      <c r="J11" s="617" t="s">
        <v>1665</v>
      </c>
      <c r="K11" s="751" t="s">
        <v>1656</v>
      </c>
      <c r="L11" s="751" t="s">
        <v>1666</v>
      </c>
      <c r="M11" s="737">
        <v>15000</v>
      </c>
      <c r="N11" s="737">
        <v>67000</v>
      </c>
      <c r="O11" s="737">
        <v>15000</v>
      </c>
      <c r="P11" s="737">
        <v>67000</v>
      </c>
      <c r="Q11" s="617" t="s">
        <v>1657</v>
      </c>
      <c r="R11" s="617" t="s">
        <v>1658</v>
      </c>
    </row>
    <row r="12" spans="1:19" ht="72.75" customHeight="1" x14ac:dyDescent="0.25">
      <c r="A12" s="731"/>
      <c r="B12" s="731"/>
      <c r="C12" s="731"/>
      <c r="D12" s="619"/>
      <c r="E12" s="619"/>
      <c r="F12" s="667"/>
      <c r="G12" s="408" t="s">
        <v>35</v>
      </c>
      <c r="H12" s="408" t="s">
        <v>1653</v>
      </c>
      <c r="I12" s="469" t="s">
        <v>1209</v>
      </c>
      <c r="J12" s="619"/>
      <c r="K12" s="753"/>
      <c r="L12" s="753"/>
      <c r="M12" s="749"/>
      <c r="N12" s="749"/>
      <c r="O12" s="749"/>
      <c r="P12" s="749"/>
      <c r="Q12" s="619"/>
      <c r="R12" s="619"/>
    </row>
    <row r="13" spans="1:19" ht="90" x14ac:dyDescent="0.25">
      <c r="A13" s="408">
        <v>3</v>
      </c>
      <c r="B13" s="408">
        <v>1</v>
      </c>
      <c r="C13" s="408">
        <v>4</v>
      </c>
      <c r="D13" s="408">
        <v>2</v>
      </c>
      <c r="E13" s="408" t="s">
        <v>1667</v>
      </c>
      <c r="F13" s="408" t="s">
        <v>1668</v>
      </c>
      <c r="G13" s="408" t="s">
        <v>35</v>
      </c>
      <c r="H13" s="408" t="s">
        <v>1653</v>
      </c>
      <c r="I13" s="411">
        <v>80</v>
      </c>
      <c r="J13" s="408" t="s">
        <v>1669</v>
      </c>
      <c r="K13" s="411" t="s">
        <v>1670</v>
      </c>
      <c r="L13" s="439"/>
      <c r="M13" s="409">
        <v>10750</v>
      </c>
      <c r="N13" s="424"/>
      <c r="O13" s="409">
        <v>10750</v>
      </c>
      <c r="P13" s="424"/>
      <c r="Q13" s="408" t="s">
        <v>1657</v>
      </c>
      <c r="R13" s="408" t="s">
        <v>1658</v>
      </c>
    </row>
    <row r="14" spans="1:19" ht="90" x14ac:dyDescent="0.25">
      <c r="A14" s="411">
        <v>4</v>
      </c>
      <c r="B14" s="408">
        <v>1</v>
      </c>
      <c r="C14" s="411">
        <v>4</v>
      </c>
      <c r="D14" s="408">
        <v>2</v>
      </c>
      <c r="E14" s="408" t="s">
        <v>1671</v>
      </c>
      <c r="F14" s="408" t="s">
        <v>1672</v>
      </c>
      <c r="G14" s="408" t="s">
        <v>35</v>
      </c>
      <c r="H14" s="408" t="s">
        <v>1653</v>
      </c>
      <c r="I14" s="469" t="s">
        <v>1654</v>
      </c>
      <c r="J14" s="408" t="s">
        <v>1673</v>
      </c>
      <c r="K14" s="439" t="s">
        <v>1670</v>
      </c>
      <c r="L14" s="439"/>
      <c r="M14" s="438">
        <v>10750</v>
      </c>
      <c r="N14" s="411"/>
      <c r="O14" s="438">
        <v>10750</v>
      </c>
      <c r="P14" s="438"/>
      <c r="Q14" s="408" t="s">
        <v>1657</v>
      </c>
      <c r="R14" s="408" t="s">
        <v>1658</v>
      </c>
    </row>
    <row r="15" spans="1:19" ht="105" x14ac:dyDescent="0.25">
      <c r="A15" s="411">
        <v>5</v>
      </c>
      <c r="B15" s="411">
        <v>1</v>
      </c>
      <c r="C15" s="411">
        <v>4</v>
      </c>
      <c r="D15" s="408">
        <v>2</v>
      </c>
      <c r="E15" s="408" t="s">
        <v>1674</v>
      </c>
      <c r="F15" s="408" t="s">
        <v>1675</v>
      </c>
      <c r="G15" s="408" t="s">
        <v>1132</v>
      </c>
      <c r="H15" s="408" t="s">
        <v>1653</v>
      </c>
      <c r="I15" s="469" t="s">
        <v>41</v>
      </c>
      <c r="J15" s="408" t="s">
        <v>1676</v>
      </c>
      <c r="K15" s="439" t="s">
        <v>1677</v>
      </c>
      <c r="L15" s="439"/>
      <c r="M15" s="438">
        <v>36000</v>
      </c>
      <c r="N15" s="411"/>
      <c r="O15" s="438">
        <v>36000</v>
      </c>
      <c r="P15" s="438"/>
      <c r="Q15" s="408" t="s">
        <v>1657</v>
      </c>
      <c r="R15" s="408" t="s">
        <v>1658</v>
      </c>
    </row>
    <row r="16" spans="1:19" ht="210" x14ac:dyDescent="0.25">
      <c r="A16" s="408">
        <v>6</v>
      </c>
      <c r="B16" s="408">
        <v>1</v>
      </c>
      <c r="C16" s="408">
        <v>4</v>
      </c>
      <c r="D16" s="408">
        <v>2</v>
      </c>
      <c r="E16" s="408" t="s">
        <v>1678</v>
      </c>
      <c r="F16" s="408" t="s">
        <v>1679</v>
      </c>
      <c r="G16" s="408" t="s">
        <v>51</v>
      </c>
      <c r="H16" s="408" t="s">
        <v>1653</v>
      </c>
      <c r="I16" s="411">
        <v>20</v>
      </c>
      <c r="J16" s="408" t="s">
        <v>1680</v>
      </c>
      <c r="K16" s="411" t="s">
        <v>1670</v>
      </c>
      <c r="L16" s="439"/>
      <c r="M16" s="409">
        <v>100000</v>
      </c>
      <c r="N16" s="424"/>
      <c r="O16" s="409">
        <v>100000</v>
      </c>
      <c r="P16" s="424"/>
      <c r="Q16" s="408" t="s">
        <v>1657</v>
      </c>
      <c r="R16" s="408" t="s">
        <v>1658</v>
      </c>
    </row>
    <row r="17" spans="1:18" ht="135" x14ac:dyDescent="0.25">
      <c r="A17" s="408">
        <v>7</v>
      </c>
      <c r="B17" s="408">
        <v>1</v>
      </c>
      <c r="C17" s="408">
        <v>4</v>
      </c>
      <c r="D17" s="408">
        <v>5</v>
      </c>
      <c r="E17" s="408" t="s">
        <v>1681</v>
      </c>
      <c r="F17" s="408" t="s">
        <v>1682</v>
      </c>
      <c r="G17" s="408" t="s">
        <v>35</v>
      </c>
      <c r="H17" s="408" t="s">
        <v>1653</v>
      </c>
      <c r="I17" s="411">
        <v>50</v>
      </c>
      <c r="J17" s="408" t="s">
        <v>1683</v>
      </c>
      <c r="K17" s="411" t="s">
        <v>1670</v>
      </c>
      <c r="L17" s="439"/>
      <c r="M17" s="409">
        <v>7800</v>
      </c>
      <c r="N17" s="424"/>
      <c r="O17" s="409">
        <v>7800</v>
      </c>
      <c r="P17" s="424"/>
      <c r="Q17" s="408" t="s">
        <v>1657</v>
      </c>
      <c r="R17" s="408" t="s">
        <v>1658</v>
      </c>
    </row>
    <row r="18" spans="1:18" ht="165" x14ac:dyDescent="0.25">
      <c r="A18" s="408">
        <v>8</v>
      </c>
      <c r="B18" s="408">
        <v>1</v>
      </c>
      <c r="C18" s="408">
        <v>4</v>
      </c>
      <c r="D18" s="408">
        <v>2</v>
      </c>
      <c r="E18" s="408" t="s">
        <v>1684</v>
      </c>
      <c r="F18" s="408" t="s">
        <v>1685</v>
      </c>
      <c r="G18" s="408" t="s">
        <v>69</v>
      </c>
      <c r="H18" s="408" t="s">
        <v>661</v>
      </c>
      <c r="I18" s="411">
        <v>2000</v>
      </c>
      <c r="J18" s="408" t="s">
        <v>1686</v>
      </c>
      <c r="K18" s="411" t="s">
        <v>1670</v>
      </c>
      <c r="L18" s="439"/>
      <c r="M18" s="409">
        <v>8400</v>
      </c>
      <c r="N18" s="424"/>
      <c r="O18" s="409">
        <v>8400</v>
      </c>
      <c r="P18" s="424"/>
      <c r="Q18" s="408" t="s">
        <v>1657</v>
      </c>
      <c r="R18" s="408" t="s">
        <v>1658</v>
      </c>
    </row>
    <row r="19" spans="1:18" ht="270" x14ac:dyDescent="0.25">
      <c r="A19" s="408">
        <v>9</v>
      </c>
      <c r="B19" s="408">
        <v>1</v>
      </c>
      <c r="C19" s="408">
        <v>4</v>
      </c>
      <c r="D19" s="408">
        <v>2</v>
      </c>
      <c r="E19" s="408" t="s">
        <v>1687</v>
      </c>
      <c r="F19" s="408" t="s">
        <v>1688</v>
      </c>
      <c r="G19" s="408" t="s">
        <v>1689</v>
      </c>
      <c r="H19" s="408" t="s">
        <v>1690</v>
      </c>
      <c r="I19" s="411">
        <v>9</v>
      </c>
      <c r="J19" s="408" t="s">
        <v>1686</v>
      </c>
      <c r="K19" s="411" t="s">
        <v>1656</v>
      </c>
      <c r="L19" s="439"/>
      <c r="M19" s="409">
        <v>55000</v>
      </c>
      <c r="N19" s="424"/>
      <c r="O19" s="409">
        <v>55000</v>
      </c>
      <c r="P19" s="424"/>
      <c r="Q19" s="408" t="s">
        <v>1657</v>
      </c>
      <c r="R19" s="408" t="s">
        <v>1658</v>
      </c>
    </row>
    <row r="20" spans="1:18" ht="135" x14ac:dyDescent="0.25">
      <c r="A20" s="408">
        <v>10</v>
      </c>
      <c r="B20" s="408">
        <v>1</v>
      </c>
      <c r="C20" s="408">
        <v>4</v>
      </c>
      <c r="D20" s="408">
        <v>2</v>
      </c>
      <c r="E20" s="551" t="s">
        <v>1691</v>
      </c>
      <c r="F20" s="408" t="s">
        <v>1692</v>
      </c>
      <c r="G20" s="408" t="s">
        <v>69</v>
      </c>
      <c r="H20" s="408" t="s">
        <v>661</v>
      </c>
      <c r="I20" s="408">
        <v>2000</v>
      </c>
      <c r="J20" s="408" t="s">
        <v>1693</v>
      </c>
      <c r="K20" s="408" t="s">
        <v>50</v>
      </c>
      <c r="L20" s="408"/>
      <c r="M20" s="409">
        <v>12300</v>
      </c>
      <c r="N20" s="409"/>
      <c r="O20" s="409">
        <v>12300</v>
      </c>
      <c r="P20" s="408"/>
      <c r="Q20" s="408" t="s">
        <v>1657</v>
      </c>
      <c r="R20" s="408" t="s">
        <v>1658</v>
      </c>
    </row>
    <row r="21" spans="1:18" ht="45" customHeight="1" x14ac:dyDescent="0.25">
      <c r="A21" s="617">
        <v>11</v>
      </c>
      <c r="B21" s="617">
        <v>1</v>
      </c>
      <c r="C21" s="617">
        <v>4</v>
      </c>
      <c r="D21" s="617">
        <v>2</v>
      </c>
      <c r="E21" s="617" t="s">
        <v>1694</v>
      </c>
      <c r="F21" s="617" t="s">
        <v>1274</v>
      </c>
      <c r="G21" s="617" t="s">
        <v>1695</v>
      </c>
      <c r="H21" s="408" t="s">
        <v>972</v>
      </c>
      <c r="I21" s="408">
        <v>4</v>
      </c>
      <c r="J21" s="617" t="s">
        <v>1215</v>
      </c>
      <c r="K21" s="617" t="s">
        <v>1656</v>
      </c>
      <c r="L21" s="548"/>
      <c r="M21" s="671">
        <v>33500</v>
      </c>
      <c r="N21" s="671"/>
      <c r="O21" s="671">
        <v>33500</v>
      </c>
      <c r="P21" s="617"/>
      <c r="Q21" s="617" t="s">
        <v>1657</v>
      </c>
      <c r="R21" s="617" t="s">
        <v>1658</v>
      </c>
    </row>
    <row r="22" spans="1:18" ht="70.5" customHeight="1" x14ac:dyDescent="0.25">
      <c r="A22" s="618"/>
      <c r="B22" s="618"/>
      <c r="C22" s="618"/>
      <c r="D22" s="618"/>
      <c r="E22" s="618"/>
      <c r="F22" s="618"/>
      <c r="G22" s="619"/>
      <c r="H22" s="408" t="s">
        <v>45</v>
      </c>
      <c r="I22" s="408">
        <v>80</v>
      </c>
      <c r="J22" s="618"/>
      <c r="K22" s="618"/>
      <c r="L22" s="549"/>
      <c r="M22" s="787"/>
      <c r="N22" s="787"/>
      <c r="O22" s="787"/>
      <c r="P22" s="618"/>
      <c r="Q22" s="618"/>
      <c r="R22" s="618"/>
    </row>
    <row r="23" spans="1:18" ht="111.75" customHeight="1" x14ac:dyDescent="0.25">
      <c r="A23" s="619"/>
      <c r="B23" s="619"/>
      <c r="C23" s="619"/>
      <c r="D23" s="619"/>
      <c r="E23" s="619"/>
      <c r="F23" s="619"/>
      <c r="G23" s="407" t="s">
        <v>659</v>
      </c>
      <c r="H23" s="408" t="s">
        <v>661</v>
      </c>
      <c r="I23" s="408">
        <v>500</v>
      </c>
      <c r="J23" s="619"/>
      <c r="K23" s="619"/>
      <c r="L23" s="550"/>
      <c r="M23" s="788"/>
      <c r="N23" s="788"/>
      <c r="O23" s="788"/>
      <c r="P23" s="619"/>
      <c r="Q23" s="619"/>
      <c r="R23" s="619"/>
    </row>
    <row r="24" spans="1:18" ht="150" x14ac:dyDescent="0.25">
      <c r="A24" s="408">
        <v>12</v>
      </c>
      <c r="B24" s="408">
        <v>1</v>
      </c>
      <c r="C24" s="408">
        <v>4</v>
      </c>
      <c r="D24" s="408">
        <v>2</v>
      </c>
      <c r="E24" s="408" t="s">
        <v>1696</v>
      </c>
      <c r="F24" s="408" t="s">
        <v>1697</v>
      </c>
      <c r="G24" s="408" t="s">
        <v>57</v>
      </c>
      <c r="H24" s="408" t="s">
        <v>45</v>
      </c>
      <c r="I24" s="408">
        <v>60</v>
      </c>
      <c r="J24" s="408" t="s">
        <v>1698</v>
      </c>
      <c r="K24" s="408" t="s">
        <v>1670</v>
      </c>
      <c r="L24" s="408"/>
      <c r="M24" s="409">
        <v>15500</v>
      </c>
      <c r="N24" s="409"/>
      <c r="O24" s="409">
        <v>15500</v>
      </c>
      <c r="P24" s="408"/>
      <c r="Q24" s="408" t="s">
        <v>1657</v>
      </c>
      <c r="R24" s="408" t="s">
        <v>1658</v>
      </c>
    </row>
    <row r="25" spans="1:18" x14ac:dyDescent="0.25">
      <c r="M25" s="1"/>
      <c r="N25" s="1"/>
      <c r="O25" s="1"/>
      <c r="P25" s="1"/>
    </row>
    <row r="26" spans="1:18" ht="15.75" x14ac:dyDescent="0.25">
      <c r="M26" s="811"/>
      <c r="N26" s="792" t="s">
        <v>36</v>
      </c>
      <c r="O26" s="792"/>
      <c r="P26" s="792"/>
    </row>
    <row r="27" spans="1:18" x14ac:dyDescent="0.25">
      <c r="M27" s="811"/>
      <c r="N27" s="312" t="s">
        <v>37</v>
      </c>
      <c r="O27" s="811" t="s">
        <v>38</v>
      </c>
      <c r="P27" s="811"/>
    </row>
    <row r="28" spans="1:18" x14ac:dyDescent="0.25">
      <c r="M28" s="811"/>
      <c r="N28" s="312"/>
      <c r="O28" s="312">
        <v>2020</v>
      </c>
      <c r="P28" s="312">
        <v>2021</v>
      </c>
    </row>
    <row r="29" spans="1:18" x14ac:dyDescent="0.25">
      <c r="M29" s="312" t="s">
        <v>2002</v>
      </c>
      <c r="N29" s="313">
        <v>12</v>
      </c>
      <c r="O29" s="314">
        <f>O7+O11+O13+O14+O15+O16+O17+O18+O19+O20+O21+O24</f>
        <v>380000</v>
      </c>
      <c r="P29" s="314">
        <f>P11</f>
        <v>67000</v>
      </c>
      <c r="Q29" s="381"/>
    </row>
  </sheetData>
  <mergeCells count="64">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M7:M10"/>
    <mergeCell ref="A7:A10"/>
    <mergeCell ref="B7:B10"/>
    <mergeCell ref="C7:C10"/>
    <mergeCell ref="D7:D10"/>
    <mergeCell ref="E7:E10"/>
    <mergeCell ref="F7:F10"/>
    <mergeCell ref="H7:H10"/>
    <mergeCell ref="J7:J10"/>
    <mergeCell ref="K7:K10"/>
    <mergeCell ref="L7:L10"/>
    <mergeCell ref="Q11:Q12"/>
    <mergeCell ref="R11:R12"/>
    <mergeCell ref="N7:N10"/>
    <mergeCell ref="O7:O10"/>
    <mergeCell ref="P7:P10"/>
    <mergeCell ref="Q7:Q10"/>
    <mergeCell ref="R7:R10"/>
    <mergeCell ref="P11:P12"/>
    <mergeCell ref="A11:A12"/>
    <mergeCell ref="B11:B12"/>
    <mergeCell ref="C11:C12"/>
    <mergeCell ref="D11:D12"/>
    <mergeCell ref="E11:E12"/>
    <mergeCell ref="F11:F12"/>
    <mergeCell ref="J11:J12"/>
    <mergeCell ref="K11:K12"/>
    <mergeCell ref="L11:L12"/>
    <mergeCell ref="M11:M12"/>
    <mergeCell ref="N11:N12"/>
    <mergeCell ref="O11:O12"/>
    <mergeCell ref="A21:A23"/>
    <mergeCell ref="B21:B23"/>
    <mergeCell ref="C21:C23"/>
    <mergeCell ref="D21:D23"/>
    <mergeCell ref="E21:E23"/>
    <mergeCell ref="Q21:Q23"/>
    <mergeCell ref="R21:R23"/>
    <mergeCell ref="F21:F23"/>
    <mergeCell ref="G21:G22"/>
    <mergeCell ref="J21:J23"/>
    <mergeCell ref="K21:K23"/>
    <mergeCell ref="M21:M23"/>
    <mergeCell ref="N21:N23"/>
    <mergeCell ref="M26:M28"/>
    <mergeCell ref="N26:P26"/>
    <mergeCell ref="O27:P27"/>
    <mergeCell ref="O21:O23"/>
    <mergeCell ref="P21:P23"/>
  </mergeCells>
  <pageMargins left="0.7" right="0.7" top="0.75" bottom="0.75" header="0.3" footer="0.3"/>
  <pageSetup paperSize="9"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IO29"/>
  <sheetViews>
    <sheetView zoomScale="60" zoomScaleNormal="60" workbookViewId="0">
      <selection activeCell="F22" sqref="F22:F23"/>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249" x14ac:dyDescent="0.25">
      <c r="A2" s="251" t="s">
        <v>2070</v>
      </c>
      <c r="F2" s="11"/>
    </row>
    <row r="3" spans="1:249" x14ac:dyDescent="0.25">
      <c r="M3" s="2"/>
      <c r="N3" s="2"/>
      <c r="O3" s="2"/>
      <c r="P3" s="2"/>
    </row>
    <row r="4" spans="1:249" s="4" customFormat="1" ht="47.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249" s="4" customFormat="1" x14ac:dyDescent="0.2">
      <c r="A5" s="587"/>
      <c r="B5" s="589"/>
      <c r="C5" s="589"/>
      <c r="D5" s="589"/>
      <c r="E5" s="587"/>
      <c r="F5" s="587"/>
      <c r="G5" s="587"/>
      <c r="H5" s="246" t="s">
        <v>14</v>
      </c>
      <c r="I5" s="246" t="s">
        <v>15</v>
      </c>
      <c r="J5" s="587"/>
      <c r="K5" s="247">
        <v>2020</v>
      </c>
      <c r="L5" s="247">
        <v>2021</v>
      </c>
      <c r="M5" s="5">
        <v>2020</v>
      </c>
      <c r="N5" s="5">
        <v>2021</v>
      </c>
      <c r="O5" s="5">
        <v>2020</v>
      </c>
      <c r="P5" s="5">
        <v>2021</v>
      </c>
      <c r="Q5" s="587"/>
      <c r="R5" s="589"/>
      <c r="S5" s="3"/>
    </row>
    <row r="6" spans="1:249" s="4" customFormat="1" ht="15.75" customHeight="1" x14ac:dyDescent="0.2">
      <c r="A6" s="245" t="s">
        <v>16</v>
      </c>
      <c r="B6" s="246" t="s">
        <v>17</v>
      </c>
      <c r="C6" s="246" t="s">
        <v>18</v>
      </c>
      <c r="D6" s="246" t="s">
        <v>19</v>
      </c>
      <c r="E6" s="245" t="s">
        <v>20</v>
      </c>
      <c r="F6" s="245" t="s">
        <v>21</v>
      </c>
      <c r="G6" s="245" t="s">
        <v>22</v>
      </c>
      <c r="H6" s="246" t="s">
        <v>23</v>
      </c>
      <c r="I6" s="246" t="s">
        <v>24</v>
      </c>
      <c r="J6" s="245" t="s">
        <v>25</v>
      </c>
      <c r="K6" s="247" t="s">
        <v>26</v>
      </c>
      <c r="L6" s="247" t="s">
        <v>27</v>
      </c>
      <c r="M6" s="248" t="s">
        <v>28</v>
      </c>
      <c r="N6" s="248" t="s">
        <v>29</v>
      </c>
      <c r="O6" s="248" t="s">
        <v>30</v>
      </c>
      <c r="P6" s="248" t="s">
        <v>31</v>
      </c>
      <c r="Q6" s="245" t="s">
        <v>32</v>
      </c>
      <c r="R6" s="246" t="s">
        <v>33</v>
      </c>
      <c r="S6" s="3"/>
    </row>
    <row r="7" spans="1:249" s="11" customFormat="1" ht="137.25" customHeight="1" x14ac:dyDescent="0.25">
      <c r="A7" s="677">
        <v>1</v>
      </c>
      <c r="B7" s="677">
        <v>1</v>
      </c>
      <c r="C7" s="677">
        <v>4</v>
      </c>
      <c r="D7" s="617">
        <v>2</v>
      </c>
      <c r="E7" s="892" t="s">
        <v>1699</v>
      </c>
      <c r="F7" s="617" t="s">
        <v>2071</v>
      </c>
      <c r="G7" s="703" t="s">
        <v>1132</v>
      </c>
      <c r="H7" s="222" t="s">
        <v>726</v>
      </c>
      <c r="I7" s="222">
        <v>3</v>
      </c>
      <c r="J7" s="617" t="s">
        <v>1700</v>
      </c>
      <c r="K7" s="751" t="s">
        <v>42</v>
      </c>
      <c r="L7" s="703"/>
      <c r="M7" s="737">
        <v>65000</v>
      </c>
      <c r="N7" s="703"/>
      <c r="O7" s="737">
        <v>65000</v>
      </c>
      <c r="P7" s="703"/>
      <c r="Q7" s="617" t="s">
        <v>1701</v>
      </c>
      <c r="R7" s="617" t="s">
        <v>1702</v>
      </c>
      <c r="S7" s="19"/>
    </row>
    <row r="8" spans="1:249" ht="147.75" customHeight="1" x14ac:dyDescent="0.25">
      <c r="A8" s="731"/>
      <c r="B8" s="731"/>
      <c r="C8" s="731"/>
      <c r="D8" s="619"/>
      <c r="E8" s="893"/>
      <c r="F8" s="619"/>
      <c r="G8" s="704"/>
      <c r="H8" s="472" t="s">
        <v>75</v>
      </c>
      <c r="I8" s="469" t="s">
        <v>2000</v>
      </c>
      <c r="J8" s="619"/>
      <c r="K8" s="753"/>
      <c r="L8" s="704"/>
      <c r="M8" s="749"/>
      <c r="N8" s="704"/>
      <c r="O8" s="749"/>
      <c r="P8" s="704"/>
      <c r="Q8" s="619"/>
      <c r="R8" s="619"/>
      <c r="S8" s="20"/>
    </row>
    <row r="9" spans="1:249" s="385" customFormat="1" ht="201.75" customHeight="1" x14ac:dyDescent="0.25">
      <c r="A9" s="682">
        <v>2</v>
      </c>
      <c r="B9" s="682">
        <v>1</v>
      </c>
      <c r="C9" s="682">
        <v>4</v>
      </c>
      <c r="D9" s="667">
        <v>2</v>
      </c>
      <c r="E9" s="894" t="s">
        <v>1703</v>
      </c>
      <c r="F9" s="667" t="s">
        <v>1704</v>
      </c>
      <c r="G9" s="408" t="s">
        <v>51</v>
      </c>
      <c r="H9" s="408" t="s">
        <v>45</v>
      </c>
      <c r="I9" s="469" t="s">
        <v>1211</v>
      </c>
      <c r="J9" s="667" t="s">
        <v>1705</v>
      </c>
      <c r="K9" s="758" t="s">
        <v>43</v>
      </c>
      <c r="L9" s="758"/>
      <c r="M9" s="737">
        <f>51500+5000</f>
        <v>56500</v>
      </c>
      <c r="N9" s="682"/>
      <c r="O9" s="737">
        <v>56500</v>
      </c>
      <c r="P9" s="720"/>
      <c r="Q9" s="667" t="s">
        <v>1701</v>
      </c>
      <c r="R9" s="667" t="s">
        <v>1702</v>
      </c>
      <c r="S9" s="20"/>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row>
    <row r="10" spans="1:249" s="385" customFormat="1" ht="164.25" customHeight="1" x14ac:dyDescent="0.25">
      <c r="A10" s="682"/>
      <c r="B10" s="682"/>
      <c r="C10" s="682"/>
      <c r="D10" s="667"/>
      <c r="E10" s="894"/>
      <c r="F10" s="667"/>
      <c r="G10" s="408" t="s">
        <v>1706</v>
      </c>
      <c r="H10" s="408" t="s">
        <v>1707</v>
      </c>
      <c r="I10" s="469" t="s">
        <v>47</v>
      </c>
      <c r="J10" s="667"/>
      <c r="K10" s="758"/>
      <c r="L10" s="758"/>
      <c r="M10" s="749"/>
      <c r="N10" s="682"/>
      <c r="O10" s="749"/>
      <c r="P10" s="720"/>
      <c r="Q10" s="667"/>
      <c r="R10" s="667"/>
      <c r="S10" s="20"/>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1:249" ht="96" customHeight="1" x14ac:dyDescent="0.25">
      <c r="A11" s="735">
        <v>3</v>
      </c>
      <c r="B11" s="677">
        <v>1</v>
      </c>
      <c r="C11" s="677">
        <v>4</v>
      </c>
      <c r="D11" s="617">
        <v>5</v>
      </c>
      <c r="E11" s="892" t="s">
        <v>1708</v>
      </c>
      <c r="F11" s="617" t="s">
        <v>1709</v>
      </c>
      <c r="G11" s="408" t="s">
        <v>1710</v>
      </c>
      <c r="H11" s="408" t="s">
        <v>45</v>
      </c>
      <c r="I11" s="469" t="s">
        <v>1209</v>
      </c>
      <c r="J11" s="617" t="s">
        <v>1711</v>
      </c>
      <c r="K11" s="751" t="s">
        <v>42</v>
      </c>
      <c r="L11" s="751"/>
      <c r="M11" s="737">
        <v>125000</v>
      </c>
      <c r="N11" s="677"/>
      <c r="O11" s="737">
        <v>125000</v>
      </c>
      <c r="P11" s="737"/>
      <c r="Q11" s="617" t="s">
        <v>1701</v>
      </c>
      <c r="R11" s="617" t="s">
        <v>1702</v>
      </c>
      <c r="S11" s="20"/>
    </row>
    <row r="12" spans="1:249" ht="108" customHeight="1" x14ac:dyDescent="0.25">
      <c r="A12" s="750"/>
      <c r="B12" s="731"/>
      <c r="C12" s="731"/>
      <c r="D12" s="619"/>
      <c r="E12" s="893"/>
      <c r="F12" s="619"/>
      <c r="G12" s="408" t="s">
        <v>1236</v>
      </c>
      <c r="H12" s="408" t="s">
        <v>724</v>
      </c>
      <c r="I12" s="469" t="s">
        <v>47</v>
      </c>
      <c r="J12" s="619"/>
      <c r="K12" s="753"/>
      <c r="L12" s="753"/>
      <c r="M12" s="749"/>
      <c r="N12" s="731"/>
      <c r="O12" s="749"/>
      <c r="P12" s="749"/>
      <c r="Q12" s="619"/>
      <c r="R12" s="619"/>
      <c r="S12" s="20"/>
    </row>
    <row r="13" spans="1:249" s="386" customFormat="1" ht="72" customHeight="1" x14ac:dyDescent="0.25">
      <c r="A13" s="617">
        <v>4</v>
      </c>
      <c r="B13" s="617">
        <v>1</v>
      </c>
      <c r="C13" s="617">
        <v>4</v>
      </c>
      <c r="D13" s="617">
        <v>2</v>
      </c>
      <c r="E13" s="892" t="s">
        <v>1712</v>
      </c>
      <c r="F13" s="728" t="s">
        <v>1713</v>
      </c>
      <c r="G13" s="408" t="s">
        <v>48</v>
      </c>
      <c r="H13" s="408" t="s">
        <v>45</v>
      </c>
      <c r="I13" s="411">
        <v>50</v>
      </c>
      <c r="J13" s="728" t="s">
        <v>1714</v>
      </c>
      <c r="K13" s="677" t="s">
        <v>42</v>
      </c>
      <c r="L13" s="751"/>
      <c r="M13" s="671">
        <v>32200</v>
      </c>
      <c r="N13" s="844"/>
      <c r="O13" s="671">
        <v>32200</v>
      </c>
      <c r="P13" s="844"/>
      <c r="Q13" s="617" t="s">
        <v>1701</v>
      </c>
      <c r="R13" s="617" t="s">
        <v>1702</v>
      </c>
      <c r="S13" s="20"/>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row>
    <row r="14" spans="1:249" s="386" customFormat="1" ht="141" customHeight="1" x14ac:dyDescent="0.25">
      <c r="A14" s="619"/>
      <c r="B14" s="619"/>
      <c r="C14" s="619"/>
      <c r="D14" s="619"/>
      <c r="E14" s="619"/>
      <c r="F14" s="730"/>
      <c r="G14" s="408" t="s">
        <v>1715</v>
      </c>
      <c r="H14" s="408" t="s">
        <v>1066</v>
      </c>
      <c r="I14" s="411">
        <v>500</v>
      </c>
      <c r="J14" s="730"/>
      <c r="K14" s="731"/>
      <c r="L14" s="753"/>
      <c r="M14" s="788"/>
      <c r="N14" s="845"/>
      <c r="O14" s="788"/>
      <c r="P14" s="845"/>
      <c r="Q14" s="619"/>
      <c r="R14" s="619"/>
      <c r="S14" s="20"/>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row>
    <row r="15" spans="1:249" s="386" customFormat="1" ht="174.75" customHeight="1" x14ac:dyDescent="0.25">
      <c r="A15" s="667">
        <v>5</v>
      </c>
      <c r="B15" s="667">
        <v>1</v>
      </c>
      <c r="C15" s="667">
        <v>4</v>
      </c>
      <c r="D15" s="667">
        <v>5</v>
      </c>
      <c r="E15" s="891" t="s">
        <v>1716</v>
      </c>
      <c r="F15" s="734" t="s">
        <v>1717</v>
      </c>
      <c r="G15" s="408" t="s">
        <v>74</v>
      </c>
      <c r="H15" s="408" t="s">
        <v>45</v>
      </c>
      <c r="I15" s="411">
        <v>200</v>
      </c>
      <c r="J15" s="667" t="s">
        <v>1718</v>
      </c>
      <c r="K15" s="682" t="s">
        <v>52</v>
      </c>
      <c r="L15" s="682"/>
      <c r="M15" s="720">
        <v>120000</v>
      </c>
      <c r="N15" s="720"/>
      <c r="O15" s="720">
        <v>120000</v>
      </c>
      <c r="P15" s="720"/>
      <c r="Q15" s="667" t="s">
        <v>1701</v>
      </c>
      <c r="R15" s="667" t="s">
        <v>1702</v>
      </c>
      <c r="S15" s="20"/>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row>
    <row r="16" spans="1:249" s="386" customFormat="1" ht="169.5" customHeight="1" x14ac:dyDescent="0.25">
      <c r="A16" s="667"/>
      <c r="B16" s="667"/>
      <c r="C16" s="667"/>
      <c r="D16" s="667"/>
      <c r="E16" s="891"/>
      <c r="F16" s="734"/>
      <c r="G16" s="408" t="s">
        <v>1719</v>
      </c>
      <c r="H16" s="408" t="s">
        <v>1720</v>
      </c>
      <c r="I16" s="411">
        <v>1</v>
      </c>
      <c r="J16" s="667"/>
      <c r="K16" s="682"/>
      <c r="L16" s="682"/>
      <c r="M16" s="720"/>
      <c r="N16" s="720"/>
      <c r="O16" s="720"/>
      <c r="P16" s="720"/>
      <c r="Q16" s="667"/>
      <c r="R16" s="667"/>
      <c r="S16" s="20"/>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row>
    <row r="17" spans="1:249" s="386" customFormat="1" ht="168" customHeight="1" x14ac:dyDescent="0.25">
      <c r="A17" s="667"/>
      <c r="B17" s="667"/>
      <c r="C17" s="667"/>
      <c r="D17" s="667"/>
      <c r="E17" s="891"/>
      <c r="F17" s="734"/>
      <c r="G17" s="408" t="s">
        <v>1721</v>
      </c>
      <c r="H17" s="408" t="s">
        <v>1088</v>
      </c>
      <c r="I17" s="411">
        <v>1</v>
      </c>
      <c r="J17" s="667"/>
      <c r="K17" s="682"/>
      <c r="L17" s="682"/>
      <c r="M17" s="720"/>
      <c r="N17" s="720"/>
      <c r="O17" s="720"/>
      <c r="P17" s="720"/>
      <c r="Q17" s="667"/>
      <c r="R17" s="667"/>
      <c r="S17" s="20"/>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row>
    <row r="18" spans="1:249" s="386" customFormat="1" ht="195" x14ac:dyDescent="0.25">
      <c r="A18" s="408">
        <v>6</v>
      </c>
      <c r="B18" s="408">
        <v>1</v>
      </c>
      <c r="C18" s="408">
        <v>4</v>
      </c>
      <c r="D18" s="408">
        <v>2</v>
      </c>
      <c r="E18" s="474" t="s">
        <v>1722</v>
      </c>
      <c r="F18" s="434" t="s">
        <v>1723</v>
      </c>
      <c r="G18" s="408" t="s">
        <v>48</v>
      </c>
      <c r="H18" s="408" t="s">
        <v>45</v>
      </c>
      <c r="I18" s="411">
        <v>75</v>
      </c>
      <c r="J18" s="408" t="s">
        <v>1724</v>
      </c>
      <c r="K18" s="411" t="s">
        <v>67</v>
      </c>
      <c r="L18" s="411"/>
      <c r="M18" s="438">
        <v>20000</v>
      </c>
      <c r="N18" s="438"/>
      <c r="O18" s="438">
        <v>20000</v>
      </c>
      <c r="P18" s="438"/>
      <c r="Q18" s="408" t="s">
        <v>1701</v>
      </c>
      <c r="R18" s="408" t="s">
        <v>1702</v>
      </c>
      <c r="S18" s="20"/>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row>
    <row r="19" spans="1:249" ht="100.5" customHeight="1" x14ac:dyDescent="0.25">
      <c r="A19" s="667">
        <v>7</v>
      </c>
      <c r="B19" s="667">
        <v>1</v>
      </c>
      <c r="C19" s="667">
        <v>4</v>
      </c>
      <c r="D19" s="667">
        <v>2</v>
      </c>
      <c r="E19" s="891" t="s">
        <v>1725</v>
      </c>
      <c r="F19" s="734" t="s">
        <v>1726</v>
      </c>
      <c r="G19" s="103" t="s">
        <v>48</v>
      </c>
      <c r="H19" s="408" t="s">
        <v>45</v>
      </c>
      <c r="I19" s="411">
        <v>50</v>
      </c>
      <c r="J19" s="617" t="s">
        <v>1999</v>
      </c>
      <c r="K19" s="677" t="s">
        <v>42</v>
      </c>
      <c r="L19" s="677"/>
      <c r="M19" s="737">
        <v>32200</v>
      </c>
      <c r="N19" s="737"/>
      <c r="O19" s="737">
        <v>32200</v>
      </c>
      <c r="P19" s="737"/>
      <c r="Q19" s="617" t="s">
        <v>1701</v>
      </c>
      <c r="R19" s="617" t="s">
        <v>1702</v>
      </c>
    </row>
    <row r="20" spans="1:249" ht="98.25" customHeight="1" x14ac:dyDescent="0.25">
      <c r="A20" s="667"/>
      <c r="B20" s="667"/>
      <c r="C20" s="667"/>
      <c r="D20" s="667"/>
      <c r="E20" s="667"/>
      <c r="F20" s="734"/>
      <c r="G20" s="408" t="s">
        <v>1715</v>
      </c>
      <c r="H20" s="408" t="s">
        <v>1066</v>
      </c>
      <c r="I20" s="411">
        <v>500</v>
      </c>
      <c r="J20" s="619"/>
      <c r="K20" s="731"/>
      <c r="L20" s="731"/>
      <c r="M20" s="749"/>
      <c r="N20" s="749"/>
      <c r="O20" s="749"/>
      <c r="P20" s="749"/>
      <c r="Q20" s="619"/>
      <c r="R20" s="619"/>
    </row>
    <row r="21" spans="1:249" ht="225" x14ac:dyDescent="0.25">
      <c r="A21" s="408">
        <v>8</v>
      </c>
      <c r="B21" s="408">
        <v>1</v>
      </c>
      <c r="C21" s="408">
        <v>4</v>
      </c>
      <c r="D21" s="408">
        <v>2</v>
      </c>
      <c r="E21" s="474" t="s">
        <v>1728</v>
      </c>
      <c r="F21" s="434" t="s">
        <v>1729</v>
      </c>
      <c r="G21" s="408" t="s">
        <v>1706</v>
      </c>
      <c r="H21" s="408" t="s">
        <v>1707</v>
      </c>
      <c r="I21" s="411">
        <v>1</v>
      </c>
      <c r="J21" s="408" t="s">
        <v>1727</v>
      </c>
      <c r="K21" s="411" t="s">
        <v>42</v>
      </c>
      <c r="L21" s="411"/>
      <c r="M21" s="438">
        <v>5000</v>
      </c>
      <c r="N21" s="438"/>
      <c r="O21" s="438">
        <v>5000</v>
      </c>
      <c r="P21" s="438"/>
      <c r="Q21" s="408" t="s">
        <v>1701</v>
      </c>
      <c r="R21" s="408" t="s">
        <v>1702</v>
      </c>
    </row>
    <row r="22" spans="1:249" ht="118.5" customHeight="1" x14ac:dyDescent="0.25">
      <c r="A22" s="667">
        <v>9</v>
      </c>
      <c r="B22" s="667">
        <v>1</v>
      </c>
      <c r="C22" s="667">
        <v>4</v>
      </c>
      <c r="D22" s="667">
        <v>2</v>
      </c>
      <c r="E22" s="891" t="s">
        <v>1730</v>
      </c>
      <c r="F22" s="734" t="s">
        <v>1213</v>
      </c>
      <c r="G22" s="667" t="s">
        <v>74</v>
      </c>
      <c r="H22" s="103" t="s">
        <v>1731</v>
      </c>
      <c r="I22" s="411">
        <v>4</v>
      </c>
      <c r="J22" s="617" t="s">
        <v>1215</v>
      </c>
      <c r="K22" s="677" t="s">
        <v>42</v>
      </c>
      <c r="L22" s="677"/>
      <c r="M22" s="737">
        <v>3100</v>
      </c>
      <c r="N22" s="737"/>
      <c r="O22" s="737">
        <v>3100</v>
      </c>
      <c r="P22" s="737"/>
      <c r="Q22" s="617" t="s">
        <v>1701</v>
      </c>
      <c r="R22" s="617" t="s">
        <v>1702</v>
      </c>
      <c r="S22" s="132"/>
    </row>
    <row r="23" spans="1:249" ht="144" customHeight="1" x14ac:dyDescent="0.25">
      <c r="A23" s="667"/>
      <c r="B23" s="667"/>
      <c r="C23" s="667"/>
      <c r="D23" s="667"/>
      <c r="E23" s="667"/>
      <c r="F23" s="734"/>
      <c r="G23" s="667"/>
      <c r="H23" s="408" t="s">
        <v>45</v>
      </c>
      <c r="I23" s="411">
        <v>20</v>
      </c>
      <c r="J23" s="619"/>
      <c r="K23" s="731"/>
      <c r="L23" s="731"/>
      <c r="M23" s="731"/>
      <c r="N23" s="749"/>
      <c r="O23" s="731"/>
      <c r="P23" s="749"/>
      <c r="Q23" s="619"/>
      <c r="R23" s="619"/>
    </row>
    <row r="24" spans="1:249" ht="180" x14ac:dyDescent="0.25">
      <c r="A24" s="408">
        <v>10</v>
      </c>
      <c r="B24" s="408">
        <v>1</v>
      </c>
      <c r="C24" s="408">
        <v>4</v>
      </c>
      <c r="D24" s="408">
        <v>2</v>
      </c>
      <c r="E24" s="474" t="s">
        <v>1732</v>
      </c>
      <c r="F24" s="434" t="s">
        <v>1733</v>
      </c>
      <c r="G24" s="408" t="s">
        <v>1734</v>
      </c>
      <c r="H24" s="408" t="s">
        <v>1735</v>
      </c>
      <c r="I24" s="411">
        <v>1</v>
      </c>
      <c r="J24" s="408" t="s">
        <v>1736</v>
      </c>
      <c r="K24" s="411" t="s">
        <v>42</v>
      </c>
      <c r="L24" s="411"/>
      <c r="M24" s="438">
        <v>50000</v>
      </c>
      <c r="N24" s="438"/>
      <c r="O24" s="438">
        <v>50000</v>
      </c>
      <c r="P24" s="438"/>
      <c r="Q24" s="408" t="s">
        <v>1701</v>
      </c>
      <c r="R24" s="408" t="s">
        <v>1702</v>
      </c>
    </row>
    <row r="26" spans="1:249" ht="15.75" x14ac:dyDescent="0.25">
      <c r="M26" s="811"/>
      <c r="N26" s="792" t="s">
        <v>36</v>
      </c>
      <c r="O26" s="792"/>
      <c r="P26" s="792"/>
    </row>
    <row r="27" spans="1:249" x14ac:dyDescent="0.25">
      <c r="M27" s="811"/>
      <c r="N27" s="312" t="s">
        <v>37</v>
      </c>
      <c r="O27" s="811" t="s">
        <v>38</v>
      </c>
      <c r="P27" s="811"/>
    </row>
    <row r="28" spans="1:249" x14ac:dyDescent="0.25">
      <c r="M28" s="811"/>
      <c r="N28" s="312"/>
      <c r="O28" s="312">
        <v>2020</v>
      </c>
      <c r="P28" s="312">
        <v>2021</v>
      </c>
    </row>
    <row r="29" spans="1:249" x14ac:dyDescent="0.25">
      <c r="M29" s="312" t="s">
        <v>2002</v>
      </c>
      <c r="N29" s="313">
        <v>10</v>
      </c>
      <c r="O29" s="314">
        <f>O7+O9+O11+O13+O15+O18+O19+O21+O22+O24</f>
        <v>509000</v>
      </c>
      <c r="P29" s="314"/>
    </row>
  </sheetData>
  <mergeCells count="124">
    <mergeCell ref="Q7:Q8"/>
    <mergeCell ref="R7:R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L7:L8"/>
    <mergeCell ref="M7:M8"/>
    <mergeCell ref="N7:N8"/>
    <mergeCell ref="O7:O8"/>
    <mergeCell ref="P7:P8"/>
    <mergeCell ref="M9:M10"/>
    <mergeCell ref="N9:N10"/>
    <mergeCell ref="O9:O10"/>
    <mergeCell ref="P9:P10"/>
    <mergeCell ref="F4:F5"/>
    <mergeCell ref="Q9:Q10"/>
    <mergeCell ref="R9:R10"/>
    <mergeCell ref="A9:A10"/>
    <mergeCell ref="B9:B10"/>
    <mergeCell ref="C9:C10"/>
    <mergeCell ref="D9:D10"/>
    <mergeCell ref="E9:E10"/>
    <mergeCell ref="F9:F10"/>
    <mergeCell ref="J9:J10"/>
    <mergeCell ref="K9:K10"/>
    <mergeCell ref="L9:L10"/>
    <mergeCell ref="P11:P12"/>
    <mergeCell ref="Q11:Q12"/>
    <mergeCell ref="R11:R12"/>
    <mergeCell ref="A13:A14"/>
    <mergeCell ref="B13:B14"/>
    <mergeCell ref="C13:C14"/>
    <mergeCell ref="D13:D14"/>
    <mergeCell ref="E13:E14"/>
    <mergeCell ref="F13:F14"/>
    <mergeCell ref="J11:J12"/>
    <mergeCell ref="K11:K12"/>
    <mergeCell ref="L11:L12"/>
    <mergeCell ref="M11:M12"/>
    <mergeCell ref="N11:N12"/>
    <mergeCell ref="O11:O12"/>
    <mergeCell ref="A11:A12"/>
    <mergeCell ref="B11:B12"/>
    <mergeCell ref="C11:C12"/>
    <mergeCell ref="D11:D12"/>
    <mergeCell ref="E11:E12"/>
    <mergeCell ref="F11:F12"/>
    <mergeCell ref="P13:P14"/>
    <mergeCell ref="Q13:Q14"/>
    <mergeCell ref="P19:P20"/>
    <mergeCell ref="Q19:Q20"/>
    <mergeCell ref="R19:R20"/>
    <mergeCell ref="R13:R14"/>
    <mergeCell ref="A15:A17"/>
    <mergeCell ref="B15:B17"/>
    <mergeCell ref="C15:C17"/>
    <mergeCell ref="D15:D17"/>
    <mergeCell ref="E15:E17"/>
    <mergeCell ref="F15:F17"/>
    <mergeCell ref="J13:J14"/>
    <mergeCell ref="K13:K14"/>
    <mergeCell ref="L13:L14"/>
    <mergeCell ref="M13:M14"/>
    <mergeCell ref="N13:N14"/>
    <mergeCell ref="O13:O14"/>
    <mergeCell ref="P15:P17"/>
    <mergeCell ref="Q15:Q17"/>
    <mergeCell ref="R15:R17"/>
    <mergeCell ref="N19:N20"/>
    <mergeCell ref="O19:O20"/>
    <mergeCell ref="A19:A20"/>
    <mergeCell ref="B19:B20"/>
    <mergeCell ref="C19:C20"/>
    <mergeCell ref="D19:D20"/>
    <mergeCell ref="E19:E20"/>
    <mergeCell ref="F19:F20"/>
    <mergeCell ref="J15:J17"/>
    <mergeCell ref="K15:K17"/>
    <mergeCell ref="L15:L17"/>
    <mergeCell ref="M15:M17"/>
    <mergeCell ref="N15:N17"/>
    <mergeCell ref="O15:O17"/>
    <mergeCell ref="A22:A23"/>
    <mergeCell ref="B22:B23"/>
    <mergeCell ref="C22:C23"/>
    <mergeCell ref="D22:D23"/>
    <mergeCell ref="E22:E23"/>
    <mergeCell ref="J19:J20"/>
    <mergeCell ref="K19:K20"/>
    <mergeCell ref="L19:L20"/>
    <mergeCell ref="M19:M20"/>
    <mergeCell ref="M26:M28"/>
    <mergeCell ref="N26:P26"/>
    <mergeCell ref="O27:P27"/>
    <mergeCell ref="N22:N23"/>
    <mergeCell ref="O22:O23"/>
    <mergeCell ref="P22:P23"/>
    <mergeCell ref="Q22:Q23"/>
    <mergeCell ref="R22:R23"/>
    <mergeCell ref="F22:F23"/>
    <mergeCell ref="G22:G23"/>
    <mergeCell ref="J22:J23"/>
    <mergeCell ref="K22:K23"/>
    <mergeCell ref="L22:L23"/>
    <mergeCell ref="M22:M2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S28"/>
  <sheetViews>
    <sheetView topLeftCell="A25" zoomScale="60" zoomScaleNormal="60" workbookViewId="0">
      <selection activeCell="F8" sqref="F8"/>
    </sheetView>
  </sheetViews>
  <sheetFormatPr defaultRowHeight="15" x14ac:dyDescent="0.25"/>
  <cols>
    <col min="1" max="1" width="4.7109375" style="1" customWidth="1"/>
    <col min="2" max="2" width="13.2851562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315" t="s">
        <v>2072</v>
      </c>
    </row>
    <row r="3" spans="1:19" x14ac:dyDescent="0.25">
      <c r="M3" s="2"/>
      <c r="N3" s="2"/>
      <c r="O3" s="2"/>
      <c r="P3" s="2"/>
    </row>
    <row r="4" spans="1:19" s="4" customFormat="1" ht="60.75" customHeight="1" x14ac:dyDescent="0.25">
      <c r="A4" s="905" t="s">
        <v>0</v>
      </c>
      <c r="B4" s="853" t="s">
        <v>1</v>
      </c>
      <c r="C4" s="853" t="s">
        <v>2</v>
      </c>
      <c r="D4" s="853" t="s">
        <v>3</v>
      </c>
      <c r="E4" s="905" t="s">
        <v>4</v>
      </c>
      <c r="F4" s="905" t="s">
        <v>5</v>
      </c>
      <c r="G4" s="905" t="s">
        <v>6</v>
      </c>
      <c r="H4" s="853" t="s">
        <v>7</v>
      </c>
      <c r="I4" s="853"/>
      <c r="J4" s="905" t="s">
        <v>8</v>
      </c>
      <c r="K4" s="853" t="s">
        <v>9</v>
      </c>
      <c r="L4" s="906"/>
      <c r="M4" s="856" t="s">
        <v>10</v>
      </c>
      <c r="N4" s="856"/>
      <c r="O4" s="856" t="s">
        <v>11</v>
      </c>
      <c r="P4" s="856"/>
      <c r="Q4" s="905" t="s">
        <v>12</v>
      </c>
      <c r="R4" s="853" t="s">
        <v>13</v>
      </c>
      <c r="S4" s="3"/>
    </row>
    <row r="5" spans="1:19" s="4" customFormat="1" ht="15.75" x14ac:dyDescent="0.2">
      <c r="A5" s="905"/>
      <c r="B5" s="853"/>
      <c r="C5" s="853"/>
      <c r="D5" s="853"/>
      <c r="E5" s="905"/>
      <c r="F5" s="905"/>
      <c r="G5" s="905"/>
      <c r="H5" s="338" t="s">
        <v>14</v>
      </c>
      <c r="I5" s="338" t="s">
        <v>15</v>
      </c>
      <c r="J5" s="905"/>
      <c r="K5" s="338">
        <v>2020</v>
      </c>
      <c r="L5" s="338">
        <v>2021</v>
      </c>
      <c r="M5" s="339">
        <v>2020</v>
      </c>
      <c r="N5" s="339">
        <v>2021</v>
      </c>
      <c r="O5" s="339">
        <v>2020</v>
      </c>
      <c r="P5" s="339">
        <v>2021</v>
      </c>
      <c r="Q5" s="905"/>
      <c r="R5" s="853"/>
      <c r="S5" s="3"/>
    </row>
    <row r="6" spans="1:19" s="4" customFormat="1" ht="15.75" x14ac:dyDescent="0.2">
      <c r="A6" s="387" t="s">
        <v>16</v>
      </c>
      <c r="B6" s="338" t="s">
        <v>17</v>
      </c>
      <c r="C6" s="338" t="s">
        <v>18</v>
      </c>
      <c r="D6" s="338" t="s">
        <v>19</v>
      </c>
      <c r="E6" s="387" t="s">
        <v>20</v>
      </c>
      <c r="F6" s="387" t="s">
        <v>21</v>
      </c>
      <c r="G6" s="387" t="s">
        <v>22</v>
      </c>
      <c r="H6" s="338" t="s">
        <v>23</v>
      </c>
      <c r="I6" s="338" t="s">
        <v>24</v>
      </c>
      <c r="J6" s="387" t="s">
        <v>25</v>
      </c>
      <c r="K6" s="338" t="s">
        <v>26</v>
      </c>
      <c r="L6" s="338" t="s">
        <v>27</v>
      </c>
      <c r="M6" s="341" t="s">
        <v>28</v>
      </c>
      <c r="N6" s="341" t="s">
        <v>29</v>
      </c>
      <c r="O6" s="341" t="s">
        <v>30</v>
      </c>
      <c r="P6" s="341" t="s">
        <v>31</v>
      </c>
      <c r="Q6" s="387" t="s">
        <v>32</v>
      </c>
      <c r="R6" s="338" t="s">
        <v>33</v>
      </c>
      <c r="S6" s="3"/>
    </row>
    <row r="7" spans="1:19" s="11" customFormat="1" ht="177.75" customHeight="1" x14ac:dyDescent="0.25">
      <c r="A7" s="446">
        <v>1</v>
      </c>
      <c r="B7" s="446">
        <v>1</v>
      </c>
      <c r="C7" s="446">
        <v>4</v>
      </c>
      <c r="D7" s="446">
        <v>2</v>
      </c>
      <c r="E7" s="460" t="s">
        <v>1739</v>
      </c>
      <c r="F7" s="460" t="s">
        <v>1740</v>
      </c>
      <c r="G7" s="446" t="s">
        <v>1185</v>
      </c>
      <c r="H7" s="446" t="s">
        <v>1033</v>
      </c>
      <c r="I7" s="446">
        <v>4</v>
      </c>
      <c r="J7" s="460" t="s">
        <v>1741</v>
      </c>
      <c r="K7" s="446" t="s">
        <v>42</v>
      </c>
      <c r="L7" s="446"/>
      <c r="M7" s="462">
        <v>164000</v>
      </c>
      <c r="N7" s="446"/>
      <c r="O7" s="462">
        <v>164000</v>
      </c>
      <c r="P7" s="446"/>
      <c r="Q7" s="460" t="s">
        <v>1737</v>
      </c>
      <c r="R7" s="460" t="s">
        <v>1738</v>
      </c>
      <c r="S7" s="19"/>
    </row>
    <row r="8" spans="1:19" ht="141" customHeight="1" x14ac:dyDescent="0.25">
      <c r="A8" s="460">
        <v>2</v>
      </c>
      <c r="B8" s="460">
        <v>1</v>
      </c>
      <c r="C8" s="460">
        <v>4</v>
      </c>
      <c r="D8" s="460">
        <v>2</v>
      </c>
      <c r="E8" s="460" t="s">
        <v>1742</v>
      </c>
      <c r="F8" s="460" t="s">
        <v>1743</v>
      </c>
      <c r="G8" s="460" t="s">
        <v>1219</v>
      </c>
      <c r="H8" s="460" t="s">
        <v>1389</v>
      </c>
      <c r="I8" s="446">
        <v>20</v>
      </c>
      <c r="J8" s="460" t="s">
        <v>1744</v>
      </c>
      <c r="K8" s="446" t="s">
        <v>42</v>
      </c>
      <c r="L8" s="553"/>
      <c r="M8" s="554">
        <v>4000</v>
      </c>
      <c r="N8" s="555"/>
      <c r="O8" s="554">
        <v>4000</v>
      </c>
      <c r="P8" s="555"/>
      <c r="Q8" s="460" t="s">
        <v>1737</v>
      </c>
      <c r="R8" s="460" t="s">
        <v>1745</v>
      </c>
      <c r="S8" s="20"/>
    </row>
    <row r="9" spans="1:19" ht="189" x14ac:dyDescent="0.25">
      <c r="A9" s="446">
        <v>3</v>
      </c>
      <c r="B9" s="446">
        <v>1</v>
      </c>
      <c r="C9" s="446">
        <v>4</v>
      </c>
      <c r="D9" s="446">
        <v>5</v>
      </c>
      <c r="E9" s="460" t="s">
        <v>1746</v>
      </c>
      <c r="F9" s="460" t="s">
        <v>1747</v>
      </c>
      <c r="G9" s="446" t="s">
        <v>44</v>
      </c>
      <c r="H9" s="460" t="s">
        <v>63</v>
      </c>
      <c r="I9" s="446">
        <v>70</v>
      </c>
      <c r="J9" s="460" t="s">
        <v>1748</v>
      </c>
      <c r="K9" s="446" t="s">
        <v>42</v>
      </c>
      <c r="L9" s="552"/>
      <c r="M9" s="462">
        <v>7500</v>
      </c>
      <c r="N9" s="552"/>
      <c r="O9" s="462">
        <v>7500</v>
      </c>
      <c r="P9" s="552"/>
      <c r="Q9" s="460" t="s">
        <v>1737</v>
      </c>
      <c r="R9" s="460" t="s">
        <v>1745</v>
      </c>
    </row>
    <row r="10" spans="1:19" ht="126" x14ac:dyDescent="0.25">
      <c r="A10" s="446">
        <v>4</v>
      </c>
      <c r="B10" s="446">
        <v>1</v>
      </c>
      <c r="C10" s="446">
        <v>4</v>
      </c>
      <c r="D10" s="446">
        <v>5</v>
      </c>
      <c r="E10" s="460" t="s">
        <v>1749</v>
      </c>
      <c r="F10" s="460" t="s">
        <v>1750</v>
      </c>
      <c r="G10" s="446" t="s">
        <v>1751</v>
      </c>
      <c r="H10" s="460" t="s">
        <v>59</v>
      </c>
      <c r="I10" s="460">
        <v>30</v>
      </c>
      <c r="J10" s="460" t="s">
        <v>1752</v>
      </c>
      <c r="K10" s="446" t="s">
        <v>42</v>
      </c>
      <c r="L10" s="552"/>
      <c r="M10" s="462">
        <v>75000</v>
      </c>
      <c r="N10" s="552"/>
      <c r="O10" s="462">
        <v>75000</v>
      </c>
      <c r="P10" s="552"/>
      <c r="Q10" s="460" t="s">
        <v>1737</v>
      </c>
      <c r="R10" s="460" t="s">
        <v>1745</v>
      </c>
    </row>
    <row r="11" spans="1:19" ht="220.5" x14ac:dyDescent="0.25">
      <c r="A11" s="446">
        <v>5</v>
      </c>
      <c r="B11" s="446">
        <v>1</v>
      </c>
      <c r="C11" s="446">
        <v>4</v>
      </c>
      <c r="D11" s="446">
        <v>2</v>
      </c>
      <c r="E11" s="460" t="s">
        <v>1753</v>
      </c>
      <c r="F11" s="460" t="s">
        <v>1754</v>
      </c>
      <c r="G11" s="446" t="s">
        <v>1219</v>
      </c>
      <c r="H11" s="460" t="s">
        <v>1389</v>
      </c>
      <c r="I11" s="446">
        <v>15</v>
      </c>
      <c r="J11" s="460" t="s">
        <v>1755</v>
      </c>
      <c r="K11" s="446" t="s">
        <v>52</v>
      </c>
      <c r="L11" s="552"/>
      <c r="M11" s="462">
        <v>3000</v>
      </c>
      <c r="N11" s="552"/>
      <c r="O11" s="462">
        <v>3000</v>
      </c>
      <c r="P11" s="552"/>
      <c r="Q11" s="460" t="s">
        <v>1737</v>
      </c>
      <c r="R11" s="460" t="s">
        <v>1745</v>
      </c>
    </row>
    <row r="12" spans="1:19" ht="165.75" customHeight="1" x14ac:dyDescent="0.25">
      <c r="A12" s="446">
        <v>6</v>
      </c>
      <c r="B12" s="446">
        <v>1</v>
      </c>
      <c r="C12" s="446">
        <v>4</v>
      </c>
      <c r="D12" s="446">
        <v>2</v>
      </c>
      <c r="E12" s="460" t="s">
        <v>1756</v>
      </c>
      <c r="F12" s="460" t="s">
        <v>1757</v>
      </c>
      <c r="G12" s="446" t="s">
        <v>1185</v>
      </c>
      <c r="H12" s="460" t="s">
        <v>1033</v>
      </c>
      <c r="I12" s="446">
        <v>1</v>
      </c>
      <c r="J12" s="460" t="s">
        <v>1758</v>
      </c>
      <c r="K12" s="446" t="s">
        <v>42</v>
      </c>
      <c r="L12" s="552"/>
      <c r="M12" s="462">
        <v>50000</v>
      </c>
      <c r="N12" s="552"/>
      <c r="O12" s="462">
        <v>50000</v>
      </c>
      <c r="P12" s="552"/>
      <c r="Q12" s="460" t="s">
        <v>1737</v>
      </c>
      <c r="R12" s="460" t="s">
        <v>1738</v>
      </c>
    </row>
    <row r="13" spans="1:19" ht="174.75" customHeight="1" x14ac:dyDescent="0.25">
      <c r="A13" s="446">
        <v>7</v>
      </c>
      <c r="B13" s="446">
        <v>1</v>
      </c>
      <c r="C13" s="446">
        <v>4</v>
      </c>
      <c r="D13" s="446">
        <v>2</v>
      </c>
      <c r="E13" s="460" t="s">
        <v>1759</v>
      </c>
      <c r="F13" s="460" t="s">
        <v>1760</v>
      </c>
      <c r="G13" s="446" t="s">
        <v>44</v>
      </c>
      <c r="H13" s="460" t="s">
        <v>63</v>
      </c>
      <c r="I13" s="446">
        <v>60</v>
      </c>
      <c r="J13" s="556" t="s">
        <v>1761</v>
      </c>
      <c r="K13" s="557" t="s">
        <v>42</v>
      </c>
      <c r="L13" s="558"/>
      <c r="M13" s="559">
        <v>31000</v>
      </c>
      <c r="N13" s="558"/>
      <c r="O13" s="559">
        <v>31000</v>
      </c>
      <c r="P13" s="558"/>
      <c r="Q13" s="556" t="s">
        <v>1737</v>
      </c>
      <c r="R13" s="556" t="s">
        <v>1745</v>
      </c>
    </row>
    <row r="14" spans="1:19" ht="204.75" x14ac:dyDescent="0.25">
      <c r="A14" s="446">
        <v>8</v>
      </c>
      <c r="B14" s="446">
        <v>1</v>
      </c>
      <c r="C14" s="446">
        <v>4</v>
      </c>
      <c r="D14" s="446">
        <v>2</v>
      </c>
      <c r="E14" s="460" t="s">
        <v>1762</v>
      </c>
      <c r="F14" s="460" t="s">
        <v>1763</v>
      </c>
      <c r="G14" s="446" t="s">
        <v>1764</v>
      </c>
      <c r="H14" s="460" t="s">
        <v>1765</v>
      </c>
      <c r="I14" s="446" t="s">
        <v>1766</v>
      </c>
      <c r="J14" s="556" t="s">
        <v>1767</v>
      </c>
      <c r="K14" s="557" t="s">
        <v>42</v>
      </c>
      <c r="L14" s="557"/>
      <c r="M14" s="559">
        <v>55000</v>
      </c>
      <c r="N14" s="558"/>
      <c r="O14" s="559">
        <v>55000</v>
      </c>
      <c r="P14" s="558"/>
      <c r="Q14" s="556" t="s">
        <v>1737</v>
      </c>
      <c r="R14" s="556" t="s">
        <v>1738</v>
      </c>
    </row>
    <row r="15" spans="1:19" ht="252.75" customHeight="1" x14ac:dyDescent="0.25">
      <c r="A15" s="446">
        <v>9</v>
      </c>
      <c r="B15" s="446">
        <v>1</v>
      </c>
      <c r="C15" s="446">
        <v>4</v>
      </c>
      <c r="D15" s="446">
        <v>2</v>
      </c>
      <c r="E15" s="460" t="s">
        <v>1768</v>
      </c>
      <c r="F15" s="460" t="s">
        <v>1769</v>
      </c>
      <c r="G15" s="446" t="s">
        <v>1770</v>
      </c>
      <c r="H15" s="460" t="s">
        <v>972</v>
      </c>
      <c r="I15" s="446">
        <v>6</v>
      </c>
      <c r="J15" s="556" t="s">
        <v>1771</v>
      </c>
      <c r="K15" s="557" t="s">
        <v>42</v>
      </c>
      <c r="L15" s="557"/>
      <c r="M15" s="559">
        <v>57000</v>
      </c>
      <c r="N15" s="558"/>
      <c r="O15" s="559">
        <v>57000</v>
      </c>
      <c r="P15" s="558"/>
      <c r="Q15" s="556" t="s">
        <v>1737</v>
      </c>
      <c r="R15" s="556" t="s">
        <v>1738</v>
      </c>
    </row>
    <row r="16" spans="1:19" ht="189" x14ac:dyDescent="0.25">
      <c r="A16" s="446">
        <v>10</v>
      </c>
      <c r="B16" s="446">
        <v>1</v>
      </c>
      <c r="C16" s="446">
        <v>4</v>
      </c>
      <c r="D16" s="446">
        <v>2</v>
      </c>
      <c r="E16" s="460" t="s">
        <v>1772</v>
      </c>
      <c r="F16" s="460" t="s">
        <v>1773</v>
      </c>
      <c r="G16" s="446" t="s">
        <v>1774</v>
      </c>
      <c r="H16" s="460" t="s">
        <v>1775</v>
      </c>
      <c r="I16" s="446">
        <v>100</v>
      </c>
      <c r="J16" s="556" t="s">
        <v>1776</v>
      </c>
      <c r="K16" s="557" t="s">
        <v>42</v>
      </c>
      <c r="L16" s="557"/>
      <c r="M16" s="559">
        <v>50000</v>
      </c>
      <c r="N16" s="558"/>
      <c r="O16" s="559">
        <v>50000</v>
      </c>
      <c r="P16" s="558"/>
      <c r="Q16" s="556" t="s">
        <v>1737</v>
      </c>
      <c r="R16" s="556" t="s">
        <v>1777</v>
      </c>
    </row>
    <row r="17" spans="1:19" ht="91.5" customHeight="1" x14ac:dyDescent="0.25">
      <c r="A17" s="902">
        <v>11</v>
      </c>
      <c r="B17" s="902">
        <v>1</v>
      </c>
      <c r="C17" s="902">
        <v>4</v>
      </c>
      <c r="D17" s="902">
        <v>5</v>
      </c>
      <c r="E17" s="901" t="s">
        <v>1778</v>
      </c>
      <c r="F17" s="901" t="s">
        <v>1779</v>
      </c>
      <c r="G17" s="446" t="s">
        <v>44</v>
      </c>
      <c r="H17" s="460" t="s">
        <v>63</v>
      </c>
      <c r="I17" s="446">
        <v>50</v>
      </c>
      <c r="J17" s="895" t="s">
        <v>1780</v>
      </c>
      <c r="K17" s="903"/>
      <c r="L17" s="895" t="s">
        <v>42</v>
      </c>
      <c r="M17" s="897"/>
      <c r="N17" s="899">
        <v>145000</v>
      </c>
      <c r="O17" s="897"/>
      <c r="P17" s="899">
        <v>145000</v>
      </c>
      <c r="Q17" s="895" t="s">
        <v>1737</v>
      </c>
      <c r="R17" s="895" t="s">
        <v>1745</v>
      </c>
      <c r="S17" s="2"/>
    </row>
    <row r="18" spans="1:19" ht="135.75" customHeight="1" x14ac:dyDescent="0.25">
      <c r="A18" s="902"/>
      <c r="B18" s="902"/>
      <c r="C18" s="902"/>
      <c r="D18" s="902"/>
      <c r="E18" s="901"/>
      <c r="F18" s="901"/>
      <c r="G18" s="460" t="s">
        <v>1781</v>
      </c>
      <c r="H18" s="460" t="s">
        <v>59</v>
      </c>
      <c r="I18" s="446">
        <v>35</v>
      </c>
      <c r="J18" s="896"/>
      <c r="K18" s="904"/>
      <c r="L18" s="896"/>
      <c r="M18" s="898"/>
      <c r="N18" s="900"/>
      <c r="O18" s="898"/>
      <c r="P18" s="900"/>
      <c r="Q18" s="896"/>
      <c r="R18" s="896"/>
    </row>
    <row r="19" spans="1:19" ht="173.25" x14ac:dyDescent="0.25">
      <c r="A19" s="446">
        <v>12</v>
      </c>
      <c r="B19" s="446">
        <v>1</v>
      </c>
      <c r="C19" s="446">
        <v>4</v>
      </c>
      <c r="D19" s="446">
        <v>2</v>
      </c>
      <c r="E19" s="460" t="s">
        <v>1782</v>
      </c>
      <c r="F19" s="460" t="s">
        <v>1783</v>
      </c>
      <c r="G19" s="446" t="s">
        <v>1784</v>
      </c>
      <c r="H19" s="460" t="s">
        <v>59</v>
      </c>
      <c r="I19" s="446">
        <v>30</v>
      </c>
      <c r="J19" s="460" t="s">
        <v>1785</v>
      </c>
      <c r="K19" s="552"/>
      <c r="L19" s="446" t="s">
        <v>42</v>
      </c>
      <c r="M19" s="552"/>
      <c r="N19" s="462">
        <v>110000</v>
      </c>
      <c r="O19" s="552"/>
      <c r="P19" s="462">
        <v>110000</v>
      </c>
      <c r="Q19" s="460" t="s">
        <v>1737</v>
      </c>
      <c r="R19" s="460" t="s">
        <v>1745</v>
      </c>
    </row>
    <row r="20" spans="1:19" ht="236.25" x14ac:dyDescent="0.25">
      <c r="A20" s="446">
        <v>13</v>
      </c>
      <c r="B20" s="446">
        <v>1</v>
      </c>
      <c r="C20" s="446">
        <v>4</v>
      </c>
      <c r="D20" s="446">
        <v>5</v>
      </c>
      <c r="E20" s="460" t="s">
        <v>1786</v>
      </c>
      <c r="F20" s="460" t="s">
        <v>1787</v>
      </c>
      <c r="G20" s="446" t="s">
        <v>1788</v>
      </c>
      <c r="H20" s="460" t="s">
        <v>59</v>
      </c>
      <c r="I20" s="446">
        <v>25</v>
      </c>
      <c r="J20" s="460" t="s">
        <v>1789</v>
      </c>
      <c r="K20" s="552"/>
      <c r="L20" s="446" t="s">
        <v>43</v>
      </c>
      <c r="M20" s="552"/>
      <c r="N20" s="462">
        <v>165000</v>
      </c>
      <c r="O20" s="552"/>
      <c r="P20" s="462">
        <v>165000</v>
      </c>
      <c r="Q20" s="460" t="s">
        <v>1737</v>
      </c>
      <c r="R20" s="460" t="s">
        <v>1745</v>
      </c>
    </row>
    <row r="21" spans="1:19" ht="220.5" customHeight="1" x14ac:dyDescent="0.25">
      <c r="A21" s="446">
        <v>14</v>
      </c>
      <c r="B21" s="446">
        <v>1</v>
      </c>
      <c r="C21" s="446">
        <v>4</v>
      </c>
      <c r="D21" s="446">
        <v>2</v>
      </c>
      <c r="E21" s="460" t="s">
        <v>1790</v>
      </c>
      <c r="F21" s="460" t="s">
        <v>1791</v>
      </c>
      <c r="G21" s="460" t="s">
        <v>1792</v>
      </c>
      <c r="H21" s="460" t="s">
        <v>59</v>
      </c>
      <c r="I21" s="446">
        <v>25</v>
      </c>
      <c r="J21" s="460" t="s">
        <v>1793</v>
      </c>
      <c r="K21" s="552"/>
      <c r="L21" s="460" t="s">
        <v>42</v>
      </c>
      <c r="M21" s="552"/>
      <c r="N21" s="462">
        <v>40000</v>
      </c>
      <c r="O21" s="552"/>
      <c r="P21" s="462">
        <v>40000</v>
      </c>
      <c r="Q21" s="460" t="s">
        <v>1737</v>
      </c>
      <c r="R21" s="460" t="s">
        <v>1745</v>
      </c>
    </row>
    <row r="22" spans="1:19" ht="189" x14ac:dyDescent="0.25">
      <c r="A22" s="446">
        <v>15</v>
      </c>
      <c r="B22" s="446">
        <v>1</v>
      </c>
      <c r="C22" s="446">
        <v>4</v>
      </c>
      <c r="D22" s="446">
        <v>2</v>
      </c>
      <c r="E22" s="460" t="s">
        <v>1794</v>
      </c>
      <c r="F22" s="460" t="s">
        <v>1795</v>
      </c>
      <c r="G22" s="446" t="s">
        <v>1796</v>
      </c>
      <c r="H22" s="460" t="s">
        <v>1797</v>
      </c>
      <c r="I22" s="446">
        <v>30</v>
      </c>
      <c r="J22" s="460" t="s">
        <v>1798</v>
      </c>
      <c r="K22" s="552"/>
      <c r="L22" s="446" t="s">
        <v>43</v>
      </c>
      <c r="M22" s="552"/>
      <c r="N22" s="462">
        <v>50000</v>
      </c>
      <c r="O22" s="552"/>
      <c r="P22" s="462">
        <v>50000</v>
      </c>
      <c r="Q22" s="460" t="s">
        <v>1737</v>
      </c>
      <c r="R22" s="460" t="s">
        <v>1745</v>
      </c>
    </row>
    <row r="23" spans="1:19" ht="287.25" customHeight="1" x14ac:dyDescent="0.25">
      <c r="A23" s="446">
        <v>16</v>
      </c>
      <c r="B23" s="446">
        <v>1</v>
      </c>
      <c r="C23" s="446">
        <v>4</v>
      </c>
      <c r="D23" s="446">
        <v>2</v>
      </c>
      <c r="E23" s="460" t="s">
        <v>1799</v>
      </c>
      <c r="F23" s="460" t="s">
        <v>1800</v>
      </c>
      <c r="G23" s="446" t="s">
        <v>1801</v>
      </c>
      <c r="H23" s="460" t="s">
        <v>59</v>
      </c>
      <c r="I23" s="446">
        <v>25</v>
      </c>
      <c r="J23" s="460" t="s">
        <v>1802</v>
      </c>
      <c r="K23" s="552"/>
      <c r="L23" s="446" t="s">
        <v>43</v>
      </c>
      <c r="M23" s="552"/>
      <c r="N23" s="462">
        <v>40000</v>
      </c>
      <c r="O23" s="552"/>
      <c r="P23" s="462">
        <v>40000</v>
      </c>
      <c r="Q23" s="460" t="s">
        <v>1737</v>
      </c>
      <c r="R23" s="460" t="s">
        <v>1745</v>
      </c>
    </row>
    <row r="25" spans="1:19" ht="15.75" x14ac:dyDescent="0.25">
      <c r="N25" s="811"/>
      <c r="O25" s="792" t="s">
        <v>36</v>
      </c>
      <c r="P25" s="792"/>
      <c r="Q25" s="792"/>
    </row>
    <row r="26" spans="1:19" x14ac:dyDescent="0.25">
      <c r="N26" s="811"/>
      <c r="O26" s="312" t="s">
        <v>37</v>
      </c>
      <c r="P26" s="811" t="s">
        <v>38</v>
      </c>
      <c r="Q26" s="811"/>
    </row>
    <row r="27" spans="1:19" x14ac:dyDescent="0.25">
      <c r="N27" s="811"/>
      <c r="O27" s="312"/>
      <c r="P27" s="312">
        <v>2020</v>
      </c>
      <c r="Q27" s="312">
        <v>2021</v>
      </c>
    </row>
    <row r="28" spans="1:19" x14ac:dyDescent="0.25">
      <c r="N28" s="312" t="s">
        <v>2002</v>
      </c>
      <c r="O28" s="313">
        <v>16</v>
      </c>
      <c r="P28" s="314">
        <f>O7+O8+O9+O10+O11+O12+O13+O14+O15+O16</f>
        <v>496500</v>
      </c>
      <c r="Q28" s="314">
        <f>P17+P19+P20+P21+P22+P23</f>
        <v>550000</v>
      </c>
      <c r="R28" s="2"/>
    </row>
  </sheetData>
  <mergeCells count="32">
    <mergeCell ref="Q4:Q5"/>
    <mergeCell ref="R4:R5"/>
    <mergeCell ref="M4:N4"/>
    <mergeCell ref="O4:P4"/>
    <mergeCell ref="A4:A5"/>
    <mergeCell ref="B4:B5"/>
    <mergeCell ref="C4:C5"/>
    <mergeCell ref="D4:D5"/>
    <mergeCell ref="E4:E5"/>
    <mergeCell ref="F4:F5"/>
    <mergeCell ref="J17:J18"/>
    <mergeCell ref="K17:K18"/>
    <mergeCell ref="G4:G5"/>
    <mergeCell ref="H4:I4"/>
    <mergeCell ref="J4:J5"/>
    <mergeCell ref="K4:L4"/>
    <mergeCell ref="F17:F18"/>
    <mergeCell ref="A17:A18"/>
    <mergeCell ref="B17:B18"/>
    <mergeCell ref="C17:C18"/>
    <mergeCell ref="D17:D18"/>
    <mergeCell ref="E17:E18"/>
    <mergeCell ref="L17:L18"/>
    <mergeCell ref="M17:M18"/>
    <mergeCell ref="N17:N18"/>
    <mergeCell ref="P17:P18"/>
    <mergeCell ref="Q17:Q18"/>
    <mergeCell ref="R17:R18"/>
    <mergeCell ref="N25:N27"/>
    <mergeCell ref="O25:Q25"/>
    <mergeCell ref="P26:Q26"/>
    <mergeCell ref="O17:O1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R41"/>
  <sheetViews>
    <sheetView topLeftCell="A34" zoomScale="70" zoomScaleNormal="70" workbookViewId="0">
      <selection activeCell="M42" sqref="M4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29.855468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6384" width="9.140625" style="1"/>
  </cols>
  <sheetData>
    <row r="2" spans="1:18" x14ac:dyDescent="0.25">
      <c r="A2" s="251" t="s">
        <v>2073</v>
      </c>
    </row>
    <row r="3" spans="1:18" x14ac:dyDescent="0.25">
      <c r="M3" s="2"/>
      <c r="N3" s="2"/>
      <c r="O3" s="2"/>
      <c r="P3" s="2"/>
    </row>
    <row r="4" spans="1:18" s="4" customFormat="1" ht="47.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row>
    <row r="5" spans="1:18" s="4" customFormat="1" x14ac:dyDescent="0.2">
      <c r="A5" s="587"/>
      <c r="B5" s="589"/>
      <c r="C5" s="589"/>
      <c r="D5" s="589"/>
      <c r="E5" s="587"/>
      <c r="F5" s="587"/>
      <c r="G5" s="587"/>
      <c r="H5" s="246" t="s">
        <v>14</v>
      </c>
      <c r="I5" s="246" t="s">
        <v>15</v>
      </c>
      <c r="J5" s="587"/>
      <c r="K5" s="247">
        <v>2020</v>
      </c>
      <c r="L5" s="247">
        <v>2021</v>
      </c>
      <c r="M5" s="5">
        <v>2020</v>
      </c>
      <c r="N5" s="5">
        <v>2021</v>
      </c>
      <c r="O5" s="5">
        <v>2020</v>
      </c>
      <c r="P5" s="5">
        <v>2021</v>
      </c>
      <c r="Q5" s="587"/>
      <c r="R5" s="589"/>
    </row>
    <row r="6" spans="1:18" s="4" customFormat="1" ht="15.75" customHeight="1" x14ac:dyDescent="0.2">
      <c r="A6" s="245" t="s">
        <v>16</v>
      </c>
      <c r="B6" s="246" t="s">
        <v>17</v>
      </c>
      <c r="C6" s="246" t="s">
        <v>18</v>
      </c>
      <c r="D6" s="246" t="s">
        <v>19</v>
      </c>
      <c r="E6" s="245" t="s">
        <v>20</v>
      </c>
      <c r="F6" s="245" t="s">
        <v>21</v>
      </c>
      <c r="G6" s="245" t="s">
        <v>22</v>
      </c>
      <c r="H6" s="246" t="s">
        <v>23</v>
      </c>
      <c r="I6" s="246" t="s">
        <v>24</v>
      </c>
      <c r="J6" s="245" t="s">
        <v>25</v>
      </c>
      <c r="K6" s="247" t="s">
        <v>26</v>
      </c>
      <c r="L6" s="247" t="s">
        <v>27</v>
      </c>
      <c r="M6" s="248" t="s">
        <v>28</v>
      </c>
      <c r="N6" s="248" t="s">
        <v>29</v>
      </c>
      <c r="O6" s="248" t="s">
        <v>30</v>
      </c>
      <c r="P6" s="248" t="s">
        <v>31</v>
      </c>
      <c r="Q6" s="245" t="s">
        <v>32</v>
      </c>
      <c r="R6" s="246" t="s">
        <v>33</v>
      </c>
    </row>
    <row r="7" spans="1:18" ht="72" customHeight="1" x14ac:dyDescent="0.25">
      <c r="A7" s="739">
        <v>1</v>
      </c>
      <c r="B7" s="667">
        <v>1</v>
      </c>
      <c r="C7" s="682">
        <v>4</v>
      </c>
      <c r="D7" s="667">
        <v>2</v>
      </c>
      <c r="E7" s="667" t="s">
        <v>1807</v>
      </c>
      <c r="F7" s="901" t="s">
        <v>1808</v>
      </c>
      <c r="G7" s="667" t="s">
        <v>35</v>
      </c>
      <c r="H7" s="411" t="s">
        <v>62</v>
      </c>
      <c r="I7" s="469" t="s">
        <v>47</v>
      </c>
      <c r="J7" s="617" t="s">
        <v>1803</v>
      </c>
      <c r="K7" s="751" t="s">
        <v>1809</v>
      </c>
      <c r="L7" s="751"/>
      <c r="M7" s="737">
        <v>72659.14</v>
      </c>
      <c r="N7" s="677"/>
      <c r="O7" s="737">
        <v>72659.14</v>
      </c>
      <c r="P7" s="737"/>
      <c r="Q7" s="617" t="s">
        <v>1805</v>
      </c>
      <c r="R7" s="617" t="s">
        <v>1806</v>
      </c>
    </row>
    <row r="8" spans="1:18" ht="79.5" customHeight="1" x14ac:dyDescent="0.25">
      <c r="A8" s="740"/>
      <c r="B8" s="667"/>
      <c r="C8" s="682"/>
      <c r="D8" s="667"/>
      <c r="E8" s="667"/>
      <c r="F8" s="901"/>
      <c r="G8" s="667"/>
      <c r="H8" s="408" t="s">
        <v>45</v>
      </c>
      <c r="I8" s="411">
        <v>30</v>
      </c>
      <c r="J8" s="618"/>
      <c r="K8" s="752"/>
      <c r="L8" s="752"/>
      <c r="M8" s="748"/>
      <c r="N8" s="727"/>
      <c r="O8" s="748"/>
      <c r="P8" s="748"/>
      <c r="Q8" s="618"/>
      <c r="R8" s="618"/>
    </row>
    <row r="9" spans="1:18" ht="75" customHeight="1" x14ac:dyDescent="0.25">
      <c r="A9" s="740"/>
      <c r="B9" s="667"/>
      <c r="C9" s="682"/>
      <c r="D9" s="667"/>
      <c r="E9" s="667"/>
      <c r="F9" s="901"/>
      <c r="G9" s="667" t="s">
        <v>51</v>
      </c>
      <c r="H9" s="408" t="s">
        <v>58</v>
      </c>
      <c r="I9" s="469" t="s">
        <v>47</v>
      </c>
      <c r="J9" s="618"/>
      <c r="K9" s="752"/>
      <c r="L9" s="752"/>
      <c r="M9" s="748"/>
      <c r="N9" s="727"/>
      <c r="O9" s="748"/>
      <c r="P9" s="748"/>
      <c r="Q9" s="618"/>
      <c r="R9" s="618"/>
    </row>
    <row r="10" spans="1:18" ht="91.5" customHeight="1" x14ac:dyDescent="0.25">
      <c r="A10" s="740"/>
      <c r="B10" s="667"/>
      <c r="C10" s="682"/>
      <c r="D10" s="667"/>
      <c r="E10" s="667"/>
      <c r="F10" s="901"/>
      <c r="G10" s="667"/>
      <c r="H10" s="408" t="s">
        <v>45</v>
      </c>
      <c r="I10" s="469" t="s">
        <v>1209</v>
      </c>
      <c r="J10" s="618"/>
      <c r="K10" s="752"/>
      <c r="L10" s="752"/>
      <c r="M10" s="748"/>
      <c r="N10" s="727"/>
      <c r="O10" s="748"/>
      <c r="P10" s="748"/>
      <c r="Q10" s="618"/>
      <c r="R10" s="618"/>
    </row>
    <row r="11" spans="1:18" ht="54" customHeight="1" x14ac:dyDescent="0.25">
      <c r="A11" s="740"/>
      <c r="B11" s="667"/>
      <c r="C11" s="682"/>
      <c r="D11" s="667"/>
      <c r="E11" s="667"/>
      <c r="F11" s="901"/>
      <c r="G11" s="667" t="s">
        <v>1810</v>
      </c>
      <c r="H11" s="408" t="s">
        <v>1811</v>
      </c>
      <c r="I11" s="469" t="s">
        <v>47</v>
      </c>
      <c r="J11" s="618"/>
      <c r="K11" s="752"/>
      <c r="L11" s="752"/>
      <c r="M11" s="748"/>
      <c r="N11" s="727"/>
      <c r="O11" s="748"/>
      <c r="P11" s="748"/>
      <c r="Q11" s="618"/>
      <c r="R11" s="618"/>
    </row>
    <row r="12" spans="1:18" ht="62.25" customHeight="1" x14ac:dyDescent="0.25">
      <c r="A12" s="740"/>
      <c r="B12" s="667"/>
      <c r="C12" s="682"/>
      <c r="D12" s="667"/>
      <c r="E12" s="667"/>
      <c r="F12" s="901"/>
      <c r="G12" s="667"/>
      <c r="H12" s="408" t="s">
        <v>1812</v>
      </c>
      <c r="I12" s="408">
        <v>24</v>
      </c>
      <c r="J12" s="618"/>
      <c r="K12" s="752"/>
      <c r="L12" s="752"/>
      <c r="M12" s="748"/>
      <c r="N12" s="727"/>
      <c r="O12" s="748"/>
      <c r="P12" s="748"/>
      <c r="Q12" s="618"/>
      <c r="R12" s="618"/>
    </row>
    <row r="13" spans="1:18" ht="63" customHeight="1" x14ac:dyDescent="0.25">
      <c r="A13" s="740"/>
      <c r="B13" s="667"/>
      <c r="C13" s="682"/>
      <c r="D13" s="667"/>
      <c r="E13" s="667"/>
      <c r="F13" s="901"/>
      <c r="G13" s="667"/>
      <c r="H13" s="408" t="s">
        <v>1813</v>
      </c>
      <c r="I13" s="408">
        <v>1</v>
      </c>
      <c r="J13" s="618"/>
      <c r="K13" s="752"/>
      <c r="L13" s="752"/>
      <c r="M13" s="748"/>
      <c r="N13" s="727"/>
      <c r="O13" s="748"/>
      <c r="P13" s="748"/>
      <c r="Q13" s="618"/>
      <c r="R13" s="618"/>
    </row>
    <row r="14" spans="1:18" ht="48.75" customHeight="1" x14ac:dyDescent="0.25">
      <c r="A14" s="740"/>
      <c r="B14" s="667"/>
      <c r="C14" s="682"/>
      <c r="D14" s="667"/>
      <c r="E14" s="667"/>
      <c r="F14" s="901"/>
      <c r="G14" s="667"/>
      <c r="H14" s="667" t="s">
        <v>1814</v>
      </c>
      <c r="I14" s="909" t="s">
        <v>1815</v>
      </c>
      <c r="J14" s="618"/>
      <c r="K14" s="752"/>
      <c r="L14" s="752"/>
      <c r="M14" s="748"/>
      <c r="N14" s="727"/>
      <c r="O14" s="748"/>
      <c r="P14" s="748"/>
      <c r="Q14" s="618"/>
      <c r="R14" s="618"/>
    </row>
    <row r="15" spans="1:18" ht="54.75" customHeight="1" x14ac:dyDescent="0.25">
      <c r="A15" s="740"/>
      <c r="B15" s="667"/>
      <c r="C15" s="682"/>
      <c r="D15" s="667"/>
      <c r="E15" s="667"/>
      <c r="F15" s="901"/>
      <c r="G15" s="667"/>
      <c r="H15" s="667"/>
      <c r="I15" s="909"/>
      <c r="J15" s="618"/>
      <c r="K15" s="752"/>
      <c r="L15" s="752"/>
      <c r="M15" s="748"/>
      <c r="N15" s="727"/>
      <c r="O15" s="748"/>
      <c r="P15" s="748"/>
      <c r="Q15" s="618"/>
      <c r="R15" s="618"/>
    </row>
    <row r="16" spans="1:18" ht="95.25" customHeight="1" x14ac:dyDescent="0.25">
      <c r="A16" s="740"/>
      <c r="B16" s="667"/>
      <c r="C16" s="682"/>
      <c r="D16" s="667"/>
      <c r="E16" s="667"/>
      <c r="F16" s="901"/>
      <c r="G16" s="667"/>
      <c r="H16" s="408" t="s">
        <v>1816</v>
      </c>
      <c r="I16" s="561">
        <v>2</v>
      </c>
      <c r="J16" s="618"/>
      <c r="K16" s="752"/>
      <c r="L16" s="752"/>
      <c r="M16" s="748"/>
      <c r="N16" s="727"/>
      <c r="O16" s="748"/>
      <c r="P16" s="748"/>
      <c r="Q16" s="618"/>
      <c r="R16" s="618"/>
    </row>
    <row r="17" spans="1:18" ht="93" customHeight="1" x14ac:dyDescent="0.25">
      <c r="A17" s="740"/>
      <c r="B17" s="667"/>
      <c r="C17" s="682"/>
      <c r="D17" s="667"/>
      <c r="E17" s="667"/>
      <c r="F17" s="901"/>
      <c r="G17" s="667"/>
      <c r="H17" s="408" t="s">
        <v>1817</v>
      </c>
      <c r="I17" s="561" t="s">
        <v>1818</v>
      </c>
      <c r="J17" s="618"/>
      <c r="K17" s="752"/>
      <c r="L17" s="752"/>
      <c r="M17" s="748"/>
      <c r="N17" s="727"/>
      <c r="O17" s="748"/>
      <c r="P17" s="748"/>
      <c r="Q17" s="618"/>
      <c r="R17" s="618"/>
    </row>
    <row r="18" spans="1:18" ht="93" customHeight="1" x14ac:dyDescent="0.25">
      <c r="A18" s="740"/>
      <c r="B18" s="667"/>
      <c r="C18" s="682"/>
      <c r="D18" s="667"/>
      <c r="E18" s="667"/>
      <c r="F18" s="901"/>
      <c r="G18" s="667"/>
      <c r="H18" s="408" t="s">
        <v>1819</v>
      </c>
      <c r="I18" s="561" t="s">
        <v>1820</v>
      </c>
      <c r="J18" s="618"/>
      <c r="K18" s="752"/>
      <c r="L18" s="752"/>
      <c r="M18" s="748"/>
      <c r="N18" s="727"/>
      <c r="O18" s="748"/>
      <c r="P18" s="748"/>
      <c r="Q18" s="618"/>
      <c r="R18" s="618"/>
    </row>
    <row r="19" spans="1:18" ht="87" customHeight="1" x14ac:dyDescent="0.25">
      <c r="A19" s="740"/>
      <c r="B19" s="667"/>
      <c r="C19" s="682"/>
      <c r="D19" s="667"/>
      <c r="E19" s="667"/>
      <c r="F19" s="901"/>
      <c r="G19" s="667"/>
      <c r="H19" s="408" t="s">
        <v>1821</v>
      </c>
      <c r="I19" s="561" t="s">
        <v>1822</v>
      </c>
      <c r="J19" s="618"/>
      <c r="K19" s="752"/>
      <c r="L19" s="752"/>
      <c r="M19" s="748"/>
      <c r="N19" s="727"/>
      <c r="O19" s="748"/>
      <c r="P19" s="748"/>
      <c r="Q19" s="618"/>
      <c r="R19" s="618"/>
    </row>
    <row r="20" spans="1:18" ht="120.75" customHeight="1" x14ac:dyDescent="0.25">
      <c r="A20" s="677">
        <v>2</v>
      </c>
      <c r="B20" s="617">
        <v>1</v>
      </c>
      <c r="C20" s="677">
        <v>4</v>
      </c>
      <c r="D20" s="617">
        <v>2</v>
      </c>
      <c r="E20" s="617" t="s">
        <v>1823</v>
      </c>
      <c r="F20" s="617" t="s">
        <v>1824</v>
      </c>
      <c r="G20" s="617" t="s">
        <v>51</v>
      </c>
      <c r="H20" s="408" t="s">
        <v>58</v>
      </c>
      <c r="I20" s="411">
        <v>1</v>
      </c>
      <c r="J20" s="617" t="s">
        <v>1825</v>
      </c>
      <c r="K20" s="751" t="s">
        <v>1804</v>
      </c>
      <c r="L20" s="751"/>
      <c r="M20" s="737">
        <v>37354</v>
      </c>
      <c r="N20" s="677"/>
      <c r="O20" s="737">
        <v>37354</v>
      </c>
      <c r="P20" s="737"/>
      <c r="Q20" s="617" t="s">
        <v>1805</v>
      </c>
      <c r="R20" s="617" t="s">
        <v>1806</v>
      </c>
    </row>
    <row r="21" spans="1:18" ht="144.75" customHeight="1" x14ac:dyDescent="0.25">
      <c r="A21" s="731"/>
      <c r="B21" s="619"/>
      <c r="C21" s="731"/>
      <c r="D21" s="619"/>
      <c r="E21" s="619"/>
      <c r="F21" s="619"/>
      <c r="G21" s="619"/>
      <c r="H21" s="408" t="s">
        <v>45</v>
      </c>
      <c r="I21" s="408">
        <v>32</v>
      </c>
      <c r="J21" s="619"/>
      <c r="K21" s="753"/>
      <c r="L21" s="753"/>
      <c r="M21" s="749"/>
      <c r="N21" s="731"/>
      <c r="O21" s="749"/>
      <c r="P21" s="749"/>
      <c r="Q21" s="619"/>
      <c r="R21" s="619"/>
    </row>
    <row r="22" spans="1:18" ht="133.5" customHeight="1" x14ac:dyDescent="0.25">
      <c r="A22" s="677">
        <v>3</v>
      </c>
      <c r="B22" s="617">
        <v>1</v>
      </c>
      <c r="C22" s="677">
        <v>4</v>
      </c>
      <c r="D22" s="617">
        <v>2</v>
      </c>
      <c r="E22" s="617" t="s">
        <v>1826</v>
      </c>
      <c r="F22" s="617" t="s">
        <v>1827</v>
      </c>
      <c r="G22" s="617" t="s">
        <v>51</v>
      </c>
      <c r="H22" s="408" t="s">
        <v>58</v>
      </c>
      <c r="I22" s="560">
        <v>1</v>
      </c>
      <c r="J22" s="617" t="s">
        <v>1828</v>
      </c>
      <c r="K22" s="751" t="s">
        <v>1804</v>
      </c>
      <c r="L22" s="751"/>
      <c r="M22" s="737">
        <v>22225</v>
      </c>
      <c r="N22" s="677"/>
      <c r="O22" s="737">
        <v>22225</v>
      </c>
      <c r="P22" s="737"/>
      <c r="Q22" s="617" t="s">
        <v>1805</v>
      </c>
      <c r="R22" s="617" t="s">
        <v>1806</v>
      </c>
    </row>
    <row r="23" spans="1:18" ht="127.5" customHeight="1" x14ac:dyDescent="0.25">
      <c r="A23" s="731"/>
      <c r="B23" s="619"/>
      <c r="C23" s="731"/>
      <c r="D23" s="619"/>
      <c r="E23" s="619"/>
      <c r="F23" s="619"/>
      <c r="G23" s="619"/>
      <c r="H23" s="469" t="s">
        <v>45</v>
      </c>
      <c r="I23" s="408">
        <v>25</v>
      </c>
      <c r="J23" s="619"/>
      <c r="K23" s="753"/>
      <c r="L23" s="753"/>
      <c r="M23" s="749"/>
      <c r="N23" s="731"/>
      <c r="O23" s="749"/>
      <c r="P23" s="749"/>
      <c r="Q23" s="619"/>
      <c r="R23" s="619"/>
    </row>
    <row r="24" spans="1:18" s="11" customFormat="1" ht="125.25" customHeight="1" x14ac:dyDescent="0.25">
      <c r="A24" s="677">
        <v>4</v>
      </c>
      <c r="B24" s="677">
        <v>1</v>
      </c>
      <c r="C24" s="677">
        <v>4</v>
      </c>
      <c r="D24" s="617">
        <v>2</v>
      </c>
      <c r="E24" s="617" t="s">
        <v>1829</v>
      </c>
      <c r="F24" s="617" t="s">
        <v>1830</v>
      </c>
      <c r="G24" s="617" t="s">
        <v>1831</v>
      </c>
      <c r="H24" s="408" t="s">
        <v>1832</v>
      </c>
      <c r="I24" s="469" t="s">
        <v>47</v>
      </c>
      <c r="J24" s="617" t="s">
        <v>1828</v>
      </c>
      <c r="K24" s="751" t="s">
        <v>1804</v>
      </c>
      <c r="L24" s="751"/>
      <c r="M24" s="737">
        <v>21933.75</v>
      </c>
      <c r="N24" s="677"/>
      <c r="O24" s="737">
        <v>21933.75</v>
      </c>
      <c r="P24" s="737"/>
      <c r="Q24" s="617" t="s">
        <v>1805</v>
      </c>
      <c r="R24" s="617" t="s">
        <v>1806</v>
      </c>
    </row>
    <row r="25" spans="1:18" s="11" customFormat="1" ht="171.75" customHeight="1" x14ac:dyDescent="0.25">
      <c r="A25" s="731"/>
      <c r="B25" s="731"/>
      <c r="C25" s="731"/>
      <c r="D25" s="619"/>
      <c r="E25" s="619"/>
      <c r="F25" s="619"/>
      <c r="G25" s="619"/>
      <c r="H25" s="469" t="s">
        <v>45</v>
      </c>
      <c r="I25" s="408">
        <v>25</v>
      </c>
      <c r="J25" s="619"/>
      <c r="K25" s="753"/>
      <c r="L25" s="753"/>
      <c r="M25" s="749"/>
      <c r="N25" s="731"/>
      <c r="O25" s="749"/>
      <c r="P25" s="749"/>
      <c r="Q25" s="619"/>
      <c r="R25" s="619"/>
    </row>
    <row r="26" spans="1:18" ht="147" customHeight="1" x14ac:dyDescent="0.25">
      <c r="A26" s="677">
        <v>5</v>
      </c>
      <c r="B26" s="617">
        <v>1</v>
      </c>
      <c r="C26" s="677">
        <v>4</v>
      </c>
      <c r="D26" s="617">
        <v>5</v>
      </c>
      <c r="E26" s="617" t="s">
        <v>1833</v>
      </c>
      <c r="F26" s="617" t="s">
        <v>1834</v>
      </c>
      <c r="G26" s="617" t="s">
        <v>51</v>
      </c>
      <c r="H26" s="408" t="s">
        <v>58</v>
      </c>
      <c r="I26" s="408">
        <v>1</v>
      </c>
      <c r="J26" s="617" t="s">
        <v>1835</v>
      </c>
      <c r="K26" s="751" t="s">
        <v>1804</v>
      </c>
      <c r="L26" s="751"/>
      <c r="M26" s="737">
        <f>O26</f>
        <v>23625</v>
      </c>
      <c r="N26" s="677"/>
      <c r="O26" s="737">
        <v>23625</v>
      </c>
      <c r="P26" s="737"/>
      <c r="Q26" s="617" t="s">
        <v>1805</v>
      </c>
      <c r="R26" s="617" t="s">
        <v>1806</v>
      </c>
    </row>
    <row r="27" spans="1:18" ht="134.25" customHeight="1" x14ac:dyDescent="0.25">
      <c r="A27" s="731"/>
      <c r="B27" s="619"/>
      <c r="C27" s="731"/>
      <c r="D27" s="619"/>
      <c r="E27" s="619"/>
      <c r="F27" s="619"/>
      <c r="G27" s="619"/>
      <c r="H27" s="408" t="s">
        <v>45</v>
      </c>
      <c r="I27" s="469" t="s">
        <v>1211</v>
      </c>
      <c r="J27" s="619"/>
      <c r="K27" s="753"/>
      <c r="L27" s="753"/>
      <c r="M27" s="749"/>
      <c r="N27" s="731"/>
      <c r="O27" s="749"/>
      <c r="P27" s="749"/>
      <c r="Q27" s="619"/>
      <c r="R27" s="619"/>
    </row>
    <row r="28" spans="1:18" s="11" customFormat="1" ht="105.75" customHeight="1" x14ac:dyDescent="0.25">
      <c r="A28" s="617">
        <v>6</v>
      </c>
      <c r="B28" s="667">
        <v>1</v>
      </c>
      <c r="C28" s="682">
        <v>4</v>
      </c>
      <c r="D28" s="667">
        <v>2</v>
      </c>
      <c r="E28" s="667" t="s">
        <v>1836</v>
      </c>
      <c r="F28" s="667" t="s">
        <v>1837</v>
      </c>
      <c r="G28" s="907" t="s">
        <v>74</v>
      </c>
      <c r="H28" s="149" t="s">
        <v>972</v>
      </c>
      <c r="I28" s="149">
        <v>5</v>
      </c>
      <c r="J28" s="754" t="s">
        <v>1838</v>
      </c>
      <c r="K28" s="617" t="s">
        <v>1804</v>
      </c>
      <c r="L28" s="617"/>
      <c r="M28" s="671">
        <v>37708.879999999997</v>
      </c>
      <c r="N28" s="671"/>
      <c r="O28" s="671">
        <v>37708.879999999997</v>
      </c>
      <c r="P28" s="671"/>
      <c r="Q28" s="617" t="s">
        <v>1805</v>
      </c>
      <c r="R28" s="617" t="s">
        <v>1806</v>
      </c>
    </row>
    <row r="29" spans="1:18" s="11" customFormat="1" ht="118.5" customHeight="1" x14ac:dyDescent="0.25">
      <c r="A29" s="618"/>
      <c r="B29" s="667"/>
      <c r="C29" s="682"/>
      <c r="D29" s="667"/>
      <c r="E29" s="667"/>
      <c r="F29" s="667"/>
      <c r="G29" s="908"/>
      <c r="H29" s="149" t="s">
        <v>45</v>
      </c>
      <c r="I29" s="149">
        <v>150</v>
      </c>
      <c r="J29" s="755"/>
      <c r="K29" s="618"/>
      <c r="L29" s="618"/>
      <c r="M29" s="787"/>
      <c r="N29" s="787"/>
      <c r="O29" s="787"/>
      <c r="P29" s="787"/>
      <c r="Q29" s="618"/>
      <c r="R29" s="618"/>
    </row>
    <row r="30" spans="1:18" s="11" customFormat="1" ht="193.5" customHeight="1" x14ac:dyDescent="0.25">
      <c r="A30" s="619"/>
      <c r="B30" s="667"/>
      <c r="C30" s="682"/>
      <c r="D30" s="667"/>
      <c r="E30" s="667"/>
      <c r="F30" s="667"/>
      <c r="G30" s="408" t="s">
        <v>1276</v>
      </c>
      <c r="H30" s="149" t="s">
        <v>726</v>
      </c>
      <c r="I30" s="149">
        <v>1</v>
      </c>
      <c r="J30" s="756"/>
      <c r="K30" s="619"/>
      <c r="L30" s="619"/>
      <c r="M30" s="788"/>
      <c r="N30" s="788"/>
      <c r="O30" s="788"/>
      <c r="P30" s="788"/>
      <c r="Q30" s="619"/>
      <c r="R30" s="619"/>
    </row>
    <row r="31" spans="1:18" s="11" customFormat="1" ht="184.5" customHeight="1" x14ac:dyDescent="0.25">
      <c r="A31" s="617">
        <v>7</v>
      </c>
      <c r="B31" s="677">
        <v>1</v>
      </c>
      <c r="C31" s="677">
        <v>4</v>
      </c>
      <c r="D31" s="617">
        <v>2</v>
      </c>
      <c r="E31" s="617" t="s">
        <v>1839</v>
      </c>
      <c r="F31" s="617" t="s">
        <v>1840</v>
      </c>
      <c r="G31" s="617" t="s">
        <v>35</v>
      </c>
      <c r="H31" s="408" t="s">
        <v>62</v>
      </c>
      <c r="I31" s="469" t="s">
        <v>318</v>
      </c>
      <c r="J31" s="617" t="s">
        <v>1841</v>
      </c>
      <c r="K31" s="751" t="s">
        <v>1842</v>
      </c>
      <c r="L31" s="751"/>
      <c r="M31" s="737">
        <v>12994.8</v>
      </c>
      <c r="N31" s="677"/>
      <c r="O31" s="737">
        <v>12994.8</v>
      </c>
      <c r="P31" s="737"/>
      <c r="Q31" s="617" t="s">
        <v>1805</v>
      </c>
      <c r="R31" s="617" t="s">
        <v>1806</v>
      </c>
    </row>
    <row r="32" spans="1:18" s="11" customFormat="1" ht="179.25" customHeight="1" x14ac:dyDescent="0.25">
      <c r="A32" s="619"/>
      <c r="B32" s="731"/>
      <c r="C32" s="731"/>
      <c r="D32" s="619"/>
      <c r="E32" s="619"/>
      <c r="F32" s="619"/>
      <c r="G32" s="619"/>
      <c r="H32" s="408" t="s">
        <v>45</v>
      </c>
      <c r="I32" s="408">
        <v>100</v>
      </c>
      <c r="J32" s="619"/>
      <c r="K32" s="753"/>
      <c r="L32" s="753"/>
      <c r="M32" s="749"/>
      <c r="N32" s="731"/>
      <c r="O32" s="749"/>
      <c r="P32" s="749"/>
      <c r="Q32" s="619"/>
      <c r="R32" s="619"/>
    </row>
    <row r="33" spans="1:18" ht="72.75" customHeight="1" x14ac:dyDescent="0.25">
      <c r="A33" s="667">
        <v>8</v>
      </c>
      <c r="B33" s="667">
        <v>1</v>
      </c>
      <c r="C33" s="667">
        <v>4</v>
      </c>
      <c r="D33" s="667">
        <v>2</v>
      </c>
      <c r="E33" s="667" t="s">
        <v>1843</v>
      </c>
      <c r="F33" s="667" t="s">
        <v>1844</v>
      </c>
      <c r="G33" s="667" t="s">
        <v>168</v>
      </c>
      <c r="H33" s="408" t="s">
        <v>795</v>
      </c>
      <c r="I33" s="408">
        <v>1</v>
      </c>
      <c r="J33" s="667" t="s">
        <v>1845</v>
      </c>
      <c r="K33" s="682" t="s">
        <v>50</v>
      </c>
      <c r="L33" s="682"/>
      <c r="M33" s="720">
        <v>10582.2</v>
      </c>
      <c r="N33" s="720"/>
      <c r="O33" s="720">
        <v>10582.2</v>
      </c>
      <c r="P33" s="720"/>
      <c r="Q33" s="667" t="s">
        <v>1805</v>
      </c>
      <c r="R33" s="667" t="s">
        <v>1806</v>
      </c>
    </row>
    <row r="34" spans="1:18" ht="57" customHeight="1" x14ac:dyDescent="0.25">
      <c r="A34" s="667"/>
      <c r="B34" s="667"/>
      <c r="C34" s="667"/>
      <c r="D34" s="667"/>
      <c r="E34" s="667"/>
      <c r="F34" s="667"/>
      <c r="G34" s="667"/>
      <c r="H34" s="408" t="s">
        <v>1846</v>
      </c>
      <c r="I34" s="408">
        <v>10</v>
      </c>
      <c r="J34" s="667"/>
      <c r="K34" s="682"/>
      <c r="L34" s="682"/>
      <c r="M34" s="720"/>
      <c r="N34" s="720"/>
      <c r="O34" s="720"/>
      <c r="P34" s="720"/>
      <c r="Q34" s="667"/>
      <c r="R34" s="667"/>
    </row>
    <row r="35" spans="1:18" ht="57.75" customHeight="1" x14ac:dyDescent="0.25">
      <c r="A35" s="667"/>
      <c r="B35" s="667"/>
      <c r="C35" s="667"/>
      <c r="D35" s="667"/>
      <c r="E35" s="667"/>
      <c r="F35" s="667"/>
      <c r="G35" s="667" t="s">
        <v>35</v>
      </c>
      <c r="H35" s="408" t="s">
        <v>62</v>
      </c>
      <c r="I35" s="408">
        <v>1</v>
      </c>
      <c r="J35" s="667"/>
      <c r="K35" s="682"/>
      <c r="L35" s="682"/>
      <c r="M35" s="720"/>
      <c r="N35" s="720"/>
      <c r="O35" s="720"/>
      <c r="P35" s="720"/>
      <c r="Q35" s="667"/>
      <c r="R35" s="667"/>
    </row>
    <row r="36" spans="1:18" ht="53.25" customHeight="1" x14ac:dyDescent="0.25">
      <c r="A36" s="667"/>
      <c r="B36" s="667"/>
      <c r="C36" s="667"/>
      <c r="D36" s="667"/>
      <c r="E36" s="667"/>
      <c r="F36" s="667"/>
      <c r="G36" s="667"/>
      <c r="H36" s="408" t="s">
        <v>45</v>
      </c>
      <c r="I36" s="408">
        <v>40</v>
      </c>
      <c r="J36" s="667"/>
      <c r="K36" s="682"/>
      <c r="L36" s="682"/>
      <c r="M36" s="720"/>
      <c r="N36" s="720"/>
      <c r="O36" s="720"/>
      <c r="P36" s="720"/>
      <c r="Q36" s="667"/>
      <c r="R36" s="667"/>
    </row>
    <row r="38" spans="1:18" ht="15.75" x14ac:dyDescent="0.25">
      <c r="M38" s="811"/>
      <c r="N38" s="792" t="s">
        <v>36</v>
      </c>
      <c r="O38" s="792"/>
      <c r="P38" s="792"/>
    </row>
    <row r="39" spans="1:18" x14ac:dyDescent="0.25">
      <c r="M39" s="811"/>
      <c r="N39" s="312" t="s">
        <v>37</v>
      </c>
      <c r="O39" s="811" t="s">
        <v>38</v>
      </c>
      <c r="P39" s="811"/>
    </row>
    <row r="40" spans="1:18" x14ac:dyDescent="0.25">
      <c r="M40" s="811"/>
      <c r="N40" s="312"/>
      <c r="O40" s="312">
        <v>2020</v>
      </c>
      <c r="P40" s="312">
        <v>2021</v>
      </c>
    </row>
    <row r="41" spans="1:18" x14ac:dyDescent="0.25">
      <c r="M41" s="312" t="s">
        <v>2002</v>
      </c>
      <c r="N41" s="313">
        <v>8</v>
      </c>
      <c r="O41" s="314">
        <f>O7+O20+O22+O24+O26+O28+O31+O33</f>
        <v>239082.77000000002</v>
      </c>
      <c r="P41" s="314"/>
    </row>
  </sheetData>
  <mergeCells count="150">
    <mergeCell ref="A7:A19"/>
    <mergeCell ref="B7:B19"/>
    <mergeCell ref="C7:C19"/>
    <mergeCell ref="D7:D19"/>
    <mergeCell ref="E7:E19"/>
    <mergeCell ref="F7:F19"/>
    <mergeCell ref="Q4:Q5"/>
    <mergeCell ref="R4:R5"/>
    <mergeCell ref="G4:G5"/>
    <mergeCell ref="H4:I4"/>
    <mergeCell ref="J4:J5"/>
    <mergeCell ref="K4:L4"/>
    <mergeCell ref="M4:N4"/>
    <mergeCell ref="O4:P4"/>
    <mergeCell ref="A4:A5"/>
    <mergeCell ref="B4:B5"/>
    <mergeCell ref="C4:C5"/>
    <mergeCell ref="D4:D5"/>
    <mergeCell ref="E4:E5"/>
    <mergeCell ref="F4:F5"/>
    <mergeCell ref="G9:G10"/>
    <mergeCell ref="G11:G19"/>
    <mergeCell ref="H14:H15"/>
    <mergeCell ref="I14:I15"/>
    <mergeCell ref="G7:G8"/>
    <mergeCell ref="J7:J19"/>
    <mergeCell ref="K7:K19"/>
    <mergeCell ref="L7:L19"/>
    <mergeCell ref="M7:M19"/>
    <mergeCell ref="R20:R21"/>
    <mergeCell ref="L20:L21"/>
    <mergeCell ref="M20:M21"/>
    <mergeCell ref="N20:N21"/>
    <mergeCell ref="O20:O21"/>
    <mergeCell ref="P20:P21"/>
    <mergeCell ref="Q20:Q21"/>
    <mergeCell ref="O7:O19"/>
    <mergeCell ref="P7:P19"/>
    <mergeCell ref="Q7:Q19"/>
    <mergeCell ref="R7:R19"/>
    <mergeCell ref="N7:N19"/>
    <mergeCell ref="A20:A21"/>
    <mergeCell ref="B20:B21"/>
    <mergeCell ref="C20:C21"/>
    <mergeCell ref="D20:D21"/>
    <mergeCell ref="E20:E21"/>
    <mergeCell ref="F20:F21"/>
    <mergeCell ref="G20:G21"/>
    <mergeCell ref="J20:J21"/>
    <mergeCell ref="K20:K21"/>
    <mergeCell ref="A22:A23"/>
    <mergeCell ref="B22:B23"/>
    <mergeCell ref="C22:C23"/>
    <mergeCell ref="D22:D23"/>
    <mergeCell ref="E22:E23"/>
    <mergeCell ref="F22:F23"/>
    <mergeCell ref="G22:G23"/>
    <mergeCell ref="J22:J23"/>
    <mergeCell ref="K22:K23"/>
    <mergeCell ref="A24:A25"/>
    <mergeCell ref="B24:B25"/>
    <mergeCell ref="C24:C25"/>
    <mergeCell ref="D24:D25"/>
    <mergeCell ref="E24:E25"/>
    <mergeCell ref="F24:F25"/>
    <mergeCell ref="G24:G25"/>
    <mergeCell ref="J24:J25"/>
    <mergeCell ref="K24:K25"/>
    <mergeCell ref="R22:R23"/>
    <mergeCell ref="L22:L23"/>
    <mergeCell ref="M22:M23"/>
    <mergeCell ref="N22:N23"/>
    <mergeCell ref="O22:O23"/>
    <mergeCell ref="P22:P23"/>
    <mergeCell ref="Q22:Q23"/>
    <mergeCell ref="R24:R25"/>
    <mergeCell ref="L24:L25"/>
    <mergeCell ref="M24:M25"/>
    <mergeCell ref="N24:N25"/>
    <mergeCell ref="O24:O25"/>
    <mergeCell ref="P24:P25"/>
    <mergeCell ref="Q24:Q25"/>
    <mergeCell ref="R26:R27"/>
    <mergeCell ref="L26:L27"/>
    <mergeCell ref="M26:M27"/>
    <mergeCell ref="N26:N27"/>
    <mergeCell ref="O26:O27"/>
    <mergeCell ref="P26:P27"/>
    <mergeCell ref="Q26:Q27"/>
    <mergeCell ref="A26:A27"/>
    <mergeCell ref="B26:B27"/>
    <mergeCell ref="C26:C27"/>
    <mergeCell ref="D26:D27"/>
    <mergeCell ref="E26:E27"/>
    <mergeCell ref="F26:F27"/>
    <mergeCell ref="G26:G27"/>
    <mergeCell ref="J26:J27"/>
    <mergeCell ref="K26:K27"/>
    <mergeCell ref="R31:R32"/>
    <mergeCell ref="A28:A30"/>
    <mergeCell ref="B28:B30"/>
    <mergeCell ref="C28:C30"/>
    <mergeCell ref="D28:D30"/>
    <mergeCell ref="E28:E30"/>
    <mergeCell ref="F28:F30"/>
    <mergeCell ref="G28:G29"/>
    <mergeCell ref="P28:P30"/>
    <mergeCell ref="Q28:Q30"/>
    <mergeCell ref="R28:R30"/>
    <mergeCell ref="J28:J30"/>
    <mergeCell ref="K28:K30"/>
    <mergeCell ref="L28:L30"/>
    <mergeCell ref="M28:M30"/>
    <mergeCell ref="N28:N30"/>
    <mergeCell ref="O28:O30"/>
    <mergeCell ref="O31:O32"/>
    <mergeCell ref="P31:P32"/>
    <mergeCell ref="Q31:Q32"/>
    <mergeCell ref="G31:G32"/>
    <mergeCell ref="J31:J32"/>
    <mergeCell ref="K31:K32"/>
    <mergeCell ref="L31:L32"/>
    <mergeCell ref="M31:M32"/>
    <mergeCell ref="N31:N32"/>
    <mergeCell ref="A31:A32"/>
    <mergeCell ref="B31:B32"/>
    <mergeCell ref="C31:C32"/>
    <mergeCell ref="D31:D32"/>
    <mergeCell ref="E31:E32"/>
    <mergeCell ref="F31:F32"/>
    <mergeCell ref="F33:F36"/>
    <mergeCell ref="G33:G34"/>
    <mergeCell ref="J33:J36"/>
    <mergeCell ref="K33:K36"/>
    <mergeCell ref="L33:L36"/>
    <mergeCell ref="M33:M36"/>
    <mergeCell ref="A33:A36"/>
    <mergeCell ref="B33:B36"/>
    <mergeCell ref="C33:C36"/>
    <mergeCell ref="D33:D36"/>
    <mergeCell ref="E33:E36"/>
    <mergeCell ref="M38:M40"/>
    <mergeCell ref="N38:P38"/>
    <mergeCell ref="O39:P39"/>
    <mergeCell ref="N33:N36"/>
    <mergeCell ref="O33:O36"/>
    <mergeCell ref="P33:P36"/>
    <mergeCell ref="Q33:Q36"/>
    <mergeCell ref="R33:R36"/>
    <mergeCell ref="G35:G3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S48"/>
  <sheetViews>
    <sheetView topLeftCell="A33" zoomScale="60" zoomScaleNormal="60" workbookViewId="0">
      <selection activeCell="F54" sqref="F54"/>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2" customWidth="1"/>
    <col min="7" max="7" width="35.7109375" style="1" customWidth="1"/>
    <col min="8" max="8" width="20.42578125" style="12"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251" t="s">
        <v>2074</v>
      </c>
    </row>
    <row r="3" spans="1:19" x14ac:dyDescent="0.25">
      <c r="M3" s="2"/>
      <c r="N3" s="2"/>
      <c r="O3" s="2"/>
      <c r="P3" s="2"/>
    </row>
    <row r="4" spans="1:19" s="4" customFormat="1" ht="47.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ht="35.25" customHeight="1" x14ac:dyDescent="0.2">
      <c r="A5" s="587"/>
      <c r="B5" s="589"/>
      <c r="C5" s="589"/>
      <c r="D5" s="589"/>
      <c r="E5" s="587"/>
      <c r="F5" s="587"/>
      <c r="G5" s="587"/>
      <c r="H5" s="246" t="s">
        <v>14</v>
      </c>
      <c r="I5" s="246" t="s">
        <v>15</v>
      </c>
      <c r="J5" s="587"/>
      <c r="K5" s="247">
        <v>2020</v>
      </c>
      <c r="L5" s="247">
        <v>2021</v>
      </c>
      <c r="M5" s="5">
        <v>2020</v>
      </c>
      <c r="N5" s="5">
        <v>2021</v>
      </c>
      <c r="O5" s="5">
        <v>2020</v>
      </c>
      <c r="P5" s="5">
        <v>2021</v>
      </c>
      <c r="Q5" s="587"/>
      <c r="R5" s="589"/>
      <c r="S5" s="3"/>
    </row>
    <row r="6" spans="1:19" s="4" customFormat="1" ht="15.75" customHeight="1" x14ac:dyDescent="0.2">
      <c r="A6" s="245" t="s">
        <v>16</v>
      </c>
      <c r="B6" s="246" t="s">
        <v>17</v>
      </c>
      <c r="C6" s="246" t="s">
        <v>18</v>
      </c>
      <c r="D6" s="246" t="s">
        <v>19</v>
      </c>
      <c r="E6" s="388" t="s">
        <v>20</v>
      </c>
      <c r="F6" s="245" t="s">
        <v>21</v>
      </c>
      <c r="G6" s="245" t="s">
        <v>22</v>
      </c>
      <c r="H6" s="246" t="s">
        <v>23</v>
      </c>
      <c r="I6" s="246" t="s">
        <v>24</v>
      </c>
      <c r="J6" s="245" t="s">
        <v>25</v>
      </c>
      <c r="K6" s="247" t="s">
        <v>26</v>
      </c>
      <c r="L6" s="247" t="s">
        <v>27</v>
      </c>
      <c r="M6" s="248" t="s">
        <v>28</v>
      </c>
      <c r="N6" s="248" t="s">
        <v>29</v>
      </c>
      <c r="O6" s="248" t="s">
        <v>30</v>
      </c>
      <c r="P6" s="248" t="s">
        <v>31</v>
      </c>
      <c r="Q6" s="245" t="s">
        <v>32</v>
      </c>
      <c r="R6" s="246" t="s">
        <v>33</v>
      </c>
      <c r="S6" s="3"/>
    </row>
    <row r="7" spans="1:19" s="11" customFormat="1" ht="108" customHeight="1" x14ac:dyDescent="0.25">
      <c r="A7" s="677">
        <v>1</v>
      </c>
      <c r="B7" s="617">
        <v>1</v>
      </c>
      <c r="C7" s="677">
        <v>4</v>
      </c>
      <c r="D7" s="617">
        <v>2</v>
      </c>
      <c r="E7" s="892" t="s">
        <v>1847</v>
      </c>
      <c r="F7" s="617" t="s">
        <v>2075</v>
      </c>
      <c r="G7" s="408" t="s">
        <v>1848</v>
      </c>
      <c r="H7" s="408" t="s">
        <v>1405</v>
      </c>
      <c r="I7" s="469" t="s">
        <v>1849</v>
      </c>
      <c r="J7" s="617" t="s">
        <v>1736</v>
      </c>
      <c r="K7" s="751" t="s">
        <v>53</v>
      </c>
      <c r="L7" s="751"/>
      <c r="M7" s="737">
        <v>150000</v>
      </c>
      <c r="N7" s="677"/>
      <c r="O7" s="737">
        <v>150000</v>
      </c>
      <c r="P7" s="737"/>
      <c r="Q7" s="617" t="s">
        <v>1850</v>
      </c>
      <c r="R7" s="617" t="s">
        <v>1851</v>
      </c>
      <c r="S7" s="19"/>
    </row>
    <row r="8" spans="1:19" s="11" customFormat="1" ht="108" customHeight="1" x14ac:dyDescent="0.25">
      <c r="A8" s="731"/>
      <c r="B8" s="619"/>
      <c r="C8" s="731"/>
      <c r="D8" s="619"/>
      <c r="E8" s="893"/>
      <c r="F8" s="619"/>
      <c r="G8" s="563" t="s">
        <v>1852</v>
      </c>
      <c r="H8" s="563" t="s">
        <v>1853</v>
      </c>
      <c r="I8" s="564" t="s">
        <v>1854</v>
      </c>
      <c r="J8" s="619"/>
      <c r="K8" s="753"/>
      <c r="L8" s="753"/>
      <c r="M8" s="749"/>
      <c r="N8" s="731"/>
      <c r="O8" s="749"/>
      <c r="P8" s="749"/>
      <c r="Q8" s="619"/>
      <c r="R8" s="619"/>
      <c r="S8" s="19"/>
    </row>
    <row r="9" spans="1:19" ht="129" customHeight="1" x14ac:dyDescent="0.25">
      <c r="A9" s="677">
        <v>2</v>
      </c>
      <c r="B9" s="677">
        <v>1</v>
      </c>
      <c r="C9" s="677">
        <v>4</v>
      </c>
      <c r="D9" s="677">
        <v>2</v>
      </c>
      <c r="E9" s="892" t="s">
        <v>1855</v>
      </c>
      <c r="F9" s="617" t="s">
        <v>1856</v>
      </c>
      <c r="G9" s="617" t="s">
        <v>35</v>
      </c>
      <c r="H9" s="408" t="s">
        <v>62</v>
      </c>
      <c r="I9" s="469" t="s">
        <v>47</v>
      </c>
      <c r="J9" s="617" t="s">
        <v>1736</v>
      </c>
      <c r="K9" s="677" t="s">
        <v>1509</v>
      </c>
      <c r="L9" s="917"/>
      <c r="M9" s="914">
        <v>91000</v>
      </c>
      <c r="N9" s="917"/>
      <c r="O9" s="914">
        <v>91000</v>
      </c>
      <c r="P9" s="917"/>
      <c r="Q9" s="617" t="s">
        <v>1850</v>
      </c>
      <c r="R9" s="617" t="s">
        <v>1851</v>
      </c>
      <c r="S9" s="20"/>
    </row>
    <row r="10" spans="1:19" ht="106.15" customHeight="1" x14ac:dyDescent="0.25">
      <c r="A10" s="731"/>
      <c r="B10" s="731"/>
      <c r="C10" s="731"/>
      <c r="D10" s="731"/>
      <c r="E10" s="893"/>
      <c r="F10" s="619"/>
      <c r="G10" s="619"/>
      <c r="H10" s="408" t="s">
        <v>45</v>
      </c>
      <c r="I10" s="469" t="s">
        <v>71</v>
      </c>
      <c r="J10" s="619"/>
      <c r="K10" s="731"/>
      <c r="L10" s="924"/>
      <c r="M10" s="916"/>
      <c r="N10" s="924"/>
      <c r="O10" s="916"/>
      <c r="P10" s="924"/>
      <c r="Q10" s="619"/>
      <c r="R10" s="619"/>
      <c r="S10" s="20"/>
    </row>
    <row r="11" spans="1:19" ht="47.45" customHeight="1" x14ac:dyDescent="0.25">
      <c r="A11" s="667">
        <v>3</v>
      </c>
      <c r="B11" s="667">
        <v>1</v>
      </c>
      <c r="C11" s="667">
        <v>4</v>
      </c>
      <c r="D11" s="667">
        <v>2</v>
      </c>
      <c r="E11" s="891" t="s">
        <v>1857</v>
      </c>
      <c r="F11" s="667" t="s">
        <v>1858</v>
      </c>
      <c r="G11" s="667" t="s">
        <v>1859</v>
      </c>
      <c r="H11" s="408" t="s">
        <v>1860</v>
      </c>
      <c r="I11" s="408">
        <v>1</v>
      </c>
      <c r="J11" s="667" t="s">
        <v>1861</v>
      </c>
      <c r="K11" s="617" t="s">
        <v>50</v>
      </c>
      <c r="L11" s="617" t="s">
        <v>50</v>
      </c>
      <c r="M11" s="668">
        <v>5000</v>
      </c>
      <c r="N11" s="671">
        <v>20000</v>
      </c>
      <c r="O11" s="668">
        <v>5000</v>
      </c>
      <c r="P11" s="668">
        <v>20000</v>
      </c>
      <c r="Q11" s="667" t="s">
        <v>1850</v>
      </c>
      <c r="R11" s="667" t="s">
        <v>1851</v>
      </c>
    </row>
    <row r="12" spans="1:19" ht="42.6" customHeight="1" x14ac:dyDescent="0.25">
      <c r="A12" s="667"/>
      <c r="B12" s="667"/>
      <c r="C12" s="667"/>
      <c r="D12" s="667"/>
      <c r="E12" s="891"/>
      <c r="F12" s="667"/>
      <c r="G12" s="667"/>
      <c r="H12" s="408" t="s">
        <v>45</v>
      </c>
      <c r="I12" s="408">
        <v>35</v>
      </c>
      <c r="J12" s="667"/>
      <c r="K12" s="618"/>
      <c r="L12" s="618"/>
      <c r="M12" s="668"/>
      <c r="N12" s="787"/>
      <c r="O12" s="668"/>
      <c r="P12" s="668"/>
      <c r="Q12" s="667"/>
      <c r="R12" s="667"/>
    </row>
    <row r="13" spans="1:19" ht="53.45" customHeight="1" x14ac:dyDescent="0.25">
      <c r="A13" s="667"/>
      <c r="B13" s="667"/>
      <c r="C13" s="667"/>
      <c r="D13" s="667"/>
      <c r="E13" s="891"/>
      <c r="F13" s="667"/>
      <c r="G13" s="682" t="s">
        <v>51</v>
      </c>
      <c r="H13" s="408" t="s">
        <v>58</v>
      </c>
      <c r="I13" s="411">
        <v>1</v>
      </c>
      <c r="J13" s="667"/>
      <c r="K13" s="618"/>
      <c r="L13" s="618"/>
      <c r="M13" s="668"/>
      <c r="N13" s="787"/>
      <c r="O13" s="668"/>
      <c r="P13" s="668"/>
      <c r="Q13" s="667"/>
      <c r="R13" s="667"/>
    </row>
    <row r="14" spans="1:19" ht="37.9" customHeight="1" x14ac:dyDescent="0.25">
      <c r="A14" s="667"/>
      <c r="B14" s="667"/>
      <c r="C14" s="667"/>
      <c r="D14" s="667"/>
      <c r="E14" s="891"/>
      <c r="F14" s="667"/>
      <c r="G14" s="682"/>
      <c r="H14" s="408" t="s">
        <v>45</v>
      </c>
      <c r="I14" s="408">
        <v>30</v>
      </c>
      <c r="J14" s="667"/>
      <c r="K14" s="618"/>
      <c r="L14" s="618"/>
      <c r="M14" s="668"/>
      <c r="N14" s="787"/>
      <c r="O14" s="668"/>
      <c r="P14" s="668"/>
      <c r="Q14" s="667"/>
      <c r="R14" s="667"/>
    </row>
    <row r="15" spans="1:19" ht="47.45" customHeight="1" x14ac:dyDescent="0.25">
      <c r="A15" s="667"/>
      <c r="B15" s="667"/>
      <c r="C15" s="667"/>
      <c r="D15" s="667"/>
      <c r="E15" s="891"/>
      <c r="F15" s="667"/>
      <c r="G15" s="408" t="s">
        <v>69</v>
      </c>
      <c r="H15" s="408" t="s">
        <v>1862</v>
      </c>
      <c r="I15" s="408">
        <v>2</v>
      </c>
      <c r="J15" s="667"/>
      <c r="K15" s="618"/>
      <c r="L15" s="618"/>
      <c r="M15" s="668"/>
      <c r="N15" s="787"/>
      <c r="O15" s="668"/>
      <c r="P15" s="668"/>
      <c r="Q15" s="667"/>
      <c r="R15" s="667"/>
    </row>
    <row r="16" spans="1:19" ht="52.9" customHeight="1" x14ac:dyDescent="0.25">
      <c r="A16" s="667"/>
      <c r="B16" s="667"/>
      <c r="C16" s="667"/>
      <c r="D16" s="667"/>
      <c r="E16" s="891"/>
      <c r="F16" s="667"/>
      <c r="G16" s="408" t="s">
        <v>1863</v>
      </c>
      <c r="H16" s="408" t="s">
        <v>1862</v>
      </c>
      <c r="I16" s="408">
        <v>3</v>
      </c>
      <c r="J16" s="667"/>
      <c r="K16" s="619"/>
      <c r="L16" s="619"/>
      <c r="M16" s="668"/>
      <c r="N16" s="788"/>
      <c r="O16" s="668"/>
      <c r="P16" s="668"/>
      <c r="Q16" s="667"/>
      <c r="R16" s="667"/>
    </row>
    <row r="17" spans="1:18" ht="36.6" customHeight="1" x14ac:dyDescent="0.25">
      <c r="A17" s="667">
        <v>4</v>
      </c>
      <c r="B17" s="667">
        <v>1</v>
      </c>
      <c r="C17" s="667">
        <v>4</v>
      </c>
      <c r="D17" s="667">
        <v>2</v>
      </c>
      <c r="E17" s="891" t="s">
        <v>1864</v>
      </c>
      <c r="F17" s="667" t="s">
        <v>1865</v>
      </c>
      <c r="G17" s="667" t="s">
        <v>51</v>
      </c>
      <c r="H17" s="667" t="s">
        <v>982</v>
      </c>
      <c r="I17" s="786" t="s">
        <v>47</v>
      </c>
      <c r="J17" s="667" t="s">
        <v>1866</v>
      </c>
      <c r="K17" s="667" t="s">
        <v>52</v>
      </c>
      <c r="L17" s="667" t="s">
        <v>77</v>
      </c>
      <c r="M17" s="801">
        <v>3800</v>
      </c>
      <c r="N17" s="801">
        <v>36200</v>
      </c>
      <c r="O17" s="801">
        <v>3800</v>
      </c>
      <c r="P17" s="801">
        <v>36200</v>
      </c>
      <c r="Q17" s="668" t="s">
        <v>1867</v>
      </c>
      <c r="R17" s="668" t="s">
        <v>1851</v>
      </c>
    </row>
    <row r="18" spans="1:18" ht="18.600000000000001" hidden="1" customHeight="1" x14ac:dyDescent="0.25">
      <c r="A18" s="682"/>
      <c r="B18" s="682"/>
      <c r="C18" s="682"/>
      <c r="D18" s="682"/>
      <c r="E18" s="667"/>
      <c r="F18" s="667"/>
      <c r="G18" s="667"/>
      <c r="H18" s="667"/>
      <c r="I18" s="667"/>
      <c r="J18" s="667"/>
      <c r="K18" s="682"/>
      <c r="L18" s="682"/>
      <c r="M18" s="923"/>
      <c r="N18" s="923"/>
      <c r="O18" s="923"/>
      <c r="P18" s="923"/>
      <c r="Q18" s="668"/>
      <c r="R18" s="668"/>
    </row>
    <row r="19" spans="1:18" ht="60" hidden="1" customHeight="1" x14ac:dyDescent="0.25">
      <c r="A19" s="682"/>
      <c r="B19" s="682"/>
      <c r="C19" s="682"/>
      <c r="D19" s="682"/>
      <c r="E19" s="667"/>
      <c r="F19" s="667"/>
      <c r="G19" s="667"/>
      <c r="H19" s="667"/>
      <c r="I19" s="667"/>
      <c r="J19" s="667"/>
      <c r="K19" s="682"/>
      <c r="L19" s="682"/>
      <c r="M19" s="923"/>
      <c r="N19" s="923"/>
      <c r="O19" s="923"/>
      <c r="P19" s="923"/>
      <c r="Q19" s="668"/>
      <c r="R19" s="668"/>
    </row>
    <row r="20" spans="1:18" ht="46.9" customHeight="1" x14ac:dyDescent="0.25">
      <c r="A20" s="682"/>
      <c r="B20" s="682"/>
      <c r="C20" s="682"/>
      <c r="D20" s="682"/>
      <c r="E20" s="667"/>
      <c r="F20" s="667"/>
      <c r="G20" s="667"/>
      <c r="H20" s="408" t="s">
        <v>45</v>
      </c>
      <c r="I20" s="469" t="s">
        <v>1211</v>
      </c>
      <c r="J20" s="667"/>
      <c r="K20" s="682"/>
      <c r="L20" s="682"/>
      <c r="M20" s="923"/>
      <c r="N20" s="923"/>
      <c r="O20" s="923"/>
      <c r="P20" s="923"/>
      <c r="Q20" s="668"/>
      <c r="R20" s="668"/>
    </row>
    <row r="21" spans="1:18" ht="33" customHeight="1" x14ac:dyDescent="0.25">
      <c r="A21" s="682"/>
      <c r="B21" s="682"/>
      <c r="C21" s="682"/>
      <c r="D21" s="682"/>
      <c r="E21" s="667"/>
      <c r="F21" s="667"/>
      <c r="G21" s="667" t="s">
        <v>69</v>
      </c>
      <c r="H21" s="667" t="s">
        <v>1862</v>
      </c>
      <c r="I21" s="682">
        <v>1</v>
      </c>
      <c r="J21" s="667"/>
      <c r="K21" s="682"/>
      <c r="L21" s="682"/>
      <c r="M21" s="923"/>
      <c r="N21" s="923"/>
      <c r="O21" s="923"/>
      <c r="P21" s="923"/>
      <c r="Q21" s="668"/>
      <c r="R21" s="668"/>
    </row>
    <row r="22" spans="1:18" ht="13.9" customHeight="1" x14ac:dyDescent="0.25">
      <c r="A22" s="682"/>
      <c r="B22" s="682"/>
      <c r="C22" s="682"/>
      <c r="D22" s="682"/>
      <c r="E22" s="667"/>
      <c r="F22" s="667"/>
      <c r="G22" s="667"/>
      <c r="H22" s="667"/>
      <c r="I22" s="682"/>
      <c r="J22" s="667"/>
      <c r="K22" s="682"/>
      <c r="L22" s="682"/>
      <c r="M22" s="923"/>
      <c r="N22" s="923"/>
      <c r="O22" s="923"/>
      <c r="P22" s="923"/>
      <c r="Q22" s="668"/>
      <c r="R22" s="668"/>
    </row>
    <row r="23" spans="1:18" ht="34.9" customHeight="1" x14ac:dyDescent="0.25">
      <c r="A23" s="682"/>
      <c r="B23" s="682"/>
      <c r="C23" s="682"/>
      <c r="D23" s="682"/>
      <c r="E23" s="667"/>
      <c r="F23" s="667"/>
      <c r="G23" s="667"/>
      <c r="H23" s="667"/>
      <c r="I23" s="682"/>
      <c r="J23" s="667"/>
      <c r="K23" s="682"/>
      <c r="L23" s="682"/>
      <c r="M23" s="923"/>
      <c r="N23" s="923"/>
      <c r="O23" s="923"/>
      <c r="P23" s="923"/>
      <c r="Q23" s="668"/>
      <c r="R23" s="668"/>
    </row>
    <row r="24" spans="1:18" ht="35.450000000000003" hidden="1" customHeight="1" x14ac:dyDescent="0.25">
      <c r="A24" s="682"/>
      <c r="B24" s="682"/>
      <c r="C24" s="682"/>
      <c r="D24" s="682"/>
      <c r="E24" s="667"/>
      <c r="F24" s="667"/>
      <c r="G24" s="667"/>
      <c r="H24" s="667"/>
      <c r="I24" s="682"/>
      <c r="J24" s="667"/>
      <c r="K24" s="682"/>
      <c r="L24" s="682"/>
      <c r="M24" s="923"/>
      <c r="N24" s="923"/>
      <c r="O24" s="923"/>
      <c r="P24" s="923"/>
      <c r="Q24" s="668"/>
      <c r="R24" s="668"/>
    </row>
    <row r="25" spans="1:18" ht="40.9" hidden="1" customHeight="1" x14ac:dyDescent="0.25">
      <c r="A25" s="682"/>
      <c r="B25" s="682"/>
      <c r="C25" s="682"/>
      <c r="D25" s="682"/>
      <c r="E25" s="667"/>
      <c r="F25" s="667"/>
      <c r="G25" s="667"/>
      <c r="H25" s="667"/>
      <c r="I25" s="682"/>
      <c r="J25" s="667"/>
      <c r="K25" s="682"/>
      <c r="L25" s="682"/>
      <c r="M25" s="923"/>
      <c r="N25" s="923"/>
      <c r="O25" s="923"/>
      <c r="P25" s="923"/>
      <c r="Q25" s="668"/>
      <c r="R25" s="668"/>
    </row>
    <row r="26" spans="1:18" ht="28.15" customHeight="1" x14ac:dyDescent="0.25">
      <c r="A26" s="682"/>
      <c r="B26" s="682"/>
      <c r="C26" s="682"/>
      <c r="D26" s="682"/>
      <c r="E26" s="667"/>
      <c r="F26" s="667"/>
      <c r="G26" s="667"/>
      <c r="H26" s="667"/>
      <c r="I26" s="682"/>
      <c r="J26" s="667"/>
      <c r="K26" s="682"/>
      <c r="L26" s="682"/>
      <c r="M26" s="923"/>
      <c r="N26" s="923"/>
      <c r="O26" s="923"/>
      <c r="P26" s="923"/>
      <c r="Q26" s="668"/>
      <c r="R26" s="668"/>
    </row>
    <row r="27" spans="1:18" ht="27" customHeight="1" x14ac:dyDescent="0.25">
      <c r="A27" s="677">
        <v>5</v>
      </c>
      <c r="B27" s="677">
        <v>1</v>
      </c>
      <c r="C27" s="677">
        <v>4</v>
      </c>
      <c r="D27" s="617">
        <v>2</v>
      </c>
      <c r="E27" s="892" t="s">
        <v>1327</v>
      </c>
      <c r="F27" s="617" t="s">
        <v>1868</v>
      </c>
      <c r="G27" s="919" t="s">
        <v>74</v>
      </c>
      <c r="H27" s="411" t="s">
        <v>972</v>
      </c>
      <c r="I27" s="408">
        <v>8</v>
      </c>
      <c r="J27" s="742" t="s">
        <v>1869</v>
      </c>
      <c r="K27" s="921" t="s">
        <v>42</v>
      </c>
      <c r="L27" s="751"/>
      <c r="M27" s="737">
        <v>60000</v>
      </c>
      <c r="N27" s="737"/>
      <c r="O27" s="737">
        <v>60000</v>
      </c>
      <c r="P27" s="737"/>
      <c r="Q27" s="617" t="s">
        <v>1867</v>
      </c>
      <c r="R27" s="617" t="s">
        <v>1851</v>
      </c>
    </row>
    <row r="28" spans="1:18" ht="30" x14ac:dyDescent="0.25">
      <c r="A28" s="727"/>
      <c r="B28" s="727"/>
      <c r="C28" s="727"/>
      <c r="D28" s="618"/>
      <c r="E28" s="913"/>
      <c r="F28" s="618"/>
      <c r="G28" s="920"/>
      <c r="H28" s="406" t="s">
        <v>1870</v>
      </c>
      <c r="I28" s="406">
        <v>20</v>
      </c>
      <c r="J28" s="743"/>
      <c r="K28" s="922"/>
      <c r="L28" s="752"/>
      <c r="M28" s="748"/>
      <c r="N28" s="748"/>
      <c r="O28" s="748"/>
      <c r="P28" s="748"/>
      <c r="Q28" s="618"/>
      <c r="R28" s="618"/>
    </row>
    <row r="29" spans="1:18" x14ac:dyDescent="0.25">
      <c r="A29" s="727"/>
      <c r="B29" s="727"/>
      <c r="C29" s="727"/>
      <c r="D29" s="618"/>
      <c r="E29" s="913"/>
      <c r="F29" s="618"/>
      <c r="G29" s="919" t="s">
        <v>51</v>
      </c>
      <c r="H29" s="406" t="s">
        <v>982</v>
      </c>
      <c r="I29" s="406">
        <v>1</v>
      </c>
      <c r="J29" s="743"/>
      <c r="K29" s="922"/>
      <c r="L29" s="752"/>
      <c r="M29" s="748"/>
      <c r="N29" s="748"/>
      <c r="O29" s="748"/>
      <c r="P29" s="748"/>
      <c r="Q29" s="618"/>
      <c r="R29" s="618"/>
    </row>
    <row r="30" spans="1:18" ht="30" x14ac:dyDescent="0.25">
      <c r="A30" s="727"/>
      <c r="B30" s="727"/>
      <c r="C30" s="727"/>
      <c r="D30" s="618"/>
      <c r="E30" s="913"/>
      <c r="F30" s="618"/>
      <c r="G30" s="920"/>
      <c r="H30" s="406" t="s">
        <v>333</v>
      </c>
      <c r="I30" s="406">
        <v>20</v>
      </c>
      <c r="J30" s="743"/>
      <c r="K30" s="922"/>
      <c r="L30" s="752"/>
      <c r="M30" s="748"/>
      <c r="N30" s="748"/>
      <c r="O30" s="748"/>
      <c r="P30" s="748"/>
      <c r="Q30" s="618"/>
      <c r="R30" s="618"/>
    </row>
    <row r="31" spans="1:18" ht="166.15" customHeight="1" x14ac:dyDescent="0.25">
      <c r="A31" s="727"/>
      <c r="B31" s="727"/>
      <c r="C31" s="727"/>
      <c r="D31" s="618"/>
      <c r="E31" s="913"/>
      <c r="F31" s="618"/>
      <c r="G31" s="155" t="s">
        <v>1276</v>
      </c>
      <c r="H31" s="406" t="s">
        <v>1871</v>
      </c>
      <c r="I31" s="406">
        <v>1</v>
      </c>
      <c r="J31" s="743"/>
      <c r="K31" s="922"/>
      <c r="L31" s="752"/>
      <c r="M31" s="748"/>
      <c r="N31" s="748"/>
      <c r="O31" s="748"/>
      <c r="P31" s="748"/>
      <c r="Q31" s="618"/>
      <c r="R31" s="618"/>
    </row>
    <row r="32" spans="1:18" ht="117" customHeight="1" x14ac:dyDescent="0.25">
      <c r="A32" s="677">
        <v>6</v>
      </c>
      <c r="B32" s="677">
        <v>1</v>
      </c>
      <c r="C32" s="677">
        <v>4</v>
      </c>
      <c r="D32" s="677">
        <v>2</v>
      </c>
      <c r="E32" s="892" t="s">
        <v>1872</v>
      </c>
      <c r="F32" s="617" t="s">
        <v>1873</v>
      </c>
      <c r="G32" s="617" t="s">
        <v>35</v>
      </c>
      <c r="H32" s="408" t="s">
        <v>62</v>
      </c>
      <c r="I32" s="469" t="s">
        <v>47</v>
      </c>
      <c r="J32" s="617" t="s">
        <v>1874</v>
      </c>
      <c r="K32" s="677" t="s">
        <v>42</v>
      </c>
      <c r="L32" s="917"/>
      <c r="M32" s="914">
        <v>21200</v>
      </c>
      <c r="N32" s="917"/>
      <c r="O32" s="914">
        <v>21200</v>
      </c>
      <c r="P32" s="917"/>
      <c r="Q32" s="617" t="s">
        <v>1850</v>
      </c>
      <c r="R32" s="617" t="s">
        <v>1851</v>
      </c>
    </row>
    <row r="33" spans="1:18" ht="123" customHeight="1" x14ac:dyDescent="0.25">
      <c r="A33" s="731"/>
      <c r="B33" s="731"/>
      <c r="C33" s="731"/>
      <c r="D33" s="731"/>
      <c r="E33" s="893"/>
      <c r="F33" s="619"/>
      <c r="G33" s="619"/>
      <c r="H33" s="408" t="s">
        <v>45</v>
      </c>
      <c r="I33" s="469" t="s">
        <v>738</v>
      </c>
      <c r="J33" s="619"/>
      <c r="K33" s="731"/>
      <c r="L33" s="918"/>
      <c r="M33" s="916"/>
      <c r="N33" s="918"/>
      <c r="O33" s="916"/>
      <c r="P33" s="918"/>
      <c r="Q33" s="619"/>
      <c r="R33" s="619"/>
    </row>
    <row r="34" spans="1:18" ht="35.25" customHeight="1" x14ac:dyDescent="0.25">
      <c r="A34" s="677">
        <v>7</v>
      </c>
      <c r="B34" s="677">
        <v>1</v>
      </c>
      <c r="C34" s="677">
        <v>4</v>
      </c>
      <c r="D34" s="677">
        <v>2</v>
      </c>
      <c r="E34" s="892" t="s">
        <v>1875</v>
      </c>
      <c r="F34" s="617" t="s">
        <v>1876</v>
      </c>
      <c r="G34" s="667" t="s">
        <v>1877</v>
      </c>
      <c r="H34" s="408" t="s">
        <v>1878</v>
      </c>
      <c r="I34" s="408">
        <v>3</v>
      </c>
      <c r="J34" s="617" t="s">
        <v>1879</v>
      </c>
      <c r="K34" s="677" t="s">
        <v>42</v>
      </c>
      <c r="L34" s="617"/>
      <c r="M34" s="914">
        <v>105000</v>
      </c>
      <c r="N34" s="617"/>
      <c r="O34" s="914">
        <v>105000</v>
      </c>
      <c r="P34" s="617"/>
      <c r="Q34" s="617" t="s">
        <v>1850</v>
      </c>
      <c r="R34" s="617" t="s">
        <v>1851</v>
      </c>
    </row>
    <row r="35" spans="1:18" ht="42.75" customHeight="1" x14ac:dyDescent="0.25">
      <c r="A35" s="727"/>
      <c r="B35" s="727"/>
      <c r="C35" s="727"/>
      <c r="D35" s="727"/>
      <c r="E35" s="913"/>
      <c r="F35" s="618"/>
      <c r="G35" s="667"/>
      <c r="H35" s="408" t="s">
        <v>1880</v>
      </c>
      <c r="I35" s="408">
        <v>90</v>
      </c>
      <c r="J35" s="618"/>
      <c r="K35" s="727"/>
      <c r="L35" s="618"/>
      <c r="M35" s="915"/>
      <c r="N35" s="618"/>
      <c r="O35" s="915"/>
      <c r="P35" s="618"/>
      <c r="Q35" s="618"/>
      <c r="R35" s="618"/>
    </row>
    <row r="36" spans="1:18" ht="33" customHeight="1" x14ac:dyDescent="0.25">
      <c r="A36" s="727"/>
      <c r="B36" s="727"/>
      <c r="C36" s="727"/>
      <c r="D36" s="727"/>
      <c r="E36" s="913"/>
      <c r="F36" s="618"/>
      <c r="G36" s="408" t="s">
        <v>1404</v>
      </c>
      <c r="H36" s="408" t="s">
        <v>1881</v>
      </c>
      <c r="I36" s="408">
        <v>3</v>
      </c>
      <c r="J36" s="618"/>
      <c r="K36" s="727"/>
      <c r="L36" s="618"/>
      <c r="M36" s="915"/>
      <c r="N36" s="618"/>
      <c r="O36" s="915"/>
      <c r="P36" s="618"/>
      <c r="Q36" s="618"/>
      <c r="R36" s="618"/>
    </row>
    <row r="37" spans="1:18" ht="30" customHeight="1" x14ac:dyDescent="0.25">
      <c r="A37" s="727"/>
      <c r="B37" s="727"/>
      <c r="C37" s="727"/>
      <c r="D37" s="727"/>
      <c r="E37" s="913"/>
      <c r="F37" s="618"/>
      <c r="G37" s="408" t="s">
        <v>1882</v>
      </c>
      <c r="H37" s="408" t="s">
        <v>1883</v>
      </c>
      <c r="I37" s="469" t="s">
        <v>47</v>
      </c>
      <c r="J37" s="618"/>
      <c r="K37" s="727"/>
      <c r="L37" s="618"/>
      <c r="M37" s="915"/>
      <c r="N37" s="618"/>
      <c r="O37" s="915"/>
      <c r="P37" s="618"/>
      <c r="Q37" s="618"/>
      <c r="R37" s="618"/>
    </row>
    <row r="38" spans="1:18" ht="31.5" customHeight="1" x14ac:dyDescent="0.25">
      <c r="A38" s="727"/>
      <c r="B38" s="727"/>
      <c r="C38" s="727"/>
      <c r="D38" s="727"/>
      <c r="E38" s="913"/>
      <c r="F38" s="618"/>
      <c r="G38" s="617" t="s">
        <v>1884</v>
      </c>
      <c r="H38" s="408" t="s">
        <v>1878</v>
      </c>
      <c r="I38" s="469" t="s">
        <v>47</v>
      </c>
      <c r="J38" s="618"/>
      <c r="K38" s="727"/>
      <c r="L38" s="618"/>
      <c r="M38" s="915"/>
      <c r="N38" s="618"/>
      <c r="O38" s="915"/>
      <c r="P38" s="618"/>
      <c r="Q38" s="618"/>
      <c r="R38" s="618"/>
    </row>
    <row r="39" spans="1:18" ht="39" customHeight="1" x14ac:dyDescent="0.25">
      <c r="A39" s="727"/>
      <c r="B39" s="727"/>
      <c r="C39" s="727"/>
      <c r="D39" s="727"/>
      <c r="E39" s="913"/>
      <c r="F39" s="618"/>
      <c r="G39" s="619"/>
      <c r="H39" s="408" t="s">
        <v>45</v>
      </c>
      <c r="I39" s="469" t="s">
        <v>1661</v>
      </c>
      <c r="J39" s="618"/>
      <c r="K39" s="727"/>
      <c r="L39" s="618"/>
      <c r="M39" s="915"/>
      <c r="N39" s="618"/>
      <c r="O39" s="915"/>
      <c r="P39" s="618"/>
      <c r="Q39" s="618"/>
      <c r="R39" s="618"/>
    </row>
    <row r="40" spans="1:18" ht="58.5" customHeight="1" x14ac:dyDescent="0.25">
      <c r="A40" s="731"/>
      <c r="B40" s="731"/>
      <c r="C40" s="731"/>
      <c r="D40" s="731"/>
      <c r="E40" s="893"/>
      <c r="F40" s="619"/>
      <c r="G40" s="408" t="s">
        <v>69</v>
      </c>
      <c r="H40" s="408" t="s">
        <v>1862</v>
      </c>
      <c r="I40" s="469" t="s">
        <v>47</v>
      </c>
      <c r="J40" s="619"/>
      <c r="K40" s="731"/>
      <c r="L40" s="619"/>
      <c r="M40" s="916"/>
      <c r="N40" s="619"/>
      <c r="O40" s="916"/>
      <c r="P40" s="619"/>
      <c r="Q40" s="619"/>
      <c r="R40" s="619"/>
    </row>
    <row r="41" spans="1:18" ht="60" customHeight="1" x14ac:dyDescent="0.25">
      <c r="A41" s="677">
        <v>8</v>
      </c>
      <c r="B41" s="617">
        <v>1</v>
      </c>
      <c r="C41" s="677">
        <v>4</v>
      </c>
      <c r="D41" s="617">
        <v>2</v>
      </c>
      <c r="E41" s="892" t="s">
        <v>1885</v>
      </c>
      <c r="F41" s="617" t="s">
        <v>1886</v>
      </c>
      <c r="G41" s="617" t="s">
        <v>35</v>
      </c>
      <c r="H41" s="562" t="s">
        <v>35</v>
      </c>
      <c r="I41" s="562">
        <v>1</v>
      </c>
      <c r="J41" s="617" t="s">
        <v>1887</v>
      </c>
      <c r="K41" s="751" t="s">
        <v>42</v>
      </c>
      <c r="L41" s="751"/>
      <c r="M41" s="737">
        <v>100000</v>
      </c>
      <c r="N41" s="677"/>
      <c r="O41" s="737">
        <v>100000</v>
      </c>
      <c r="P41" s="737"/>
      <c r="Q41" s="910" t="s">
        <v>1850</v>
      </c>
      <c r="R41" s="910" t="s">
        <v>1851</v>
      </c>
    </row>
    <row r="42" spans="1:18" ht="50.45" customHeight="1" x14ac:dyDescent="0.25">
      <c r="A42" s="727"/>
      <c r="B42" s="618"/>
      <c r="C42" s="727"/>
      <c r="D42" s="618"/>
      <c r="E42" s="913"/>
      <c r="F42" s="618"/>
      <c r="G42" s="619"/>
      <c r="H42" s="562" t="s">
        <v>75</v>
      </c>
      <c r="I42" s="562">
        <v>100</v>
      </c>
      <c r="J42" s="618"/>
      <c r="K42" s="752"/>
      <c r="L42" s="752"/>
      <c r="M42" s="748"/>
      <c r="N42" s="727"/>
      <c r="O42" s="748"/>
      <c r="P42" s="748"/>
      <c r="Q42" s="911"/>
      <c r="R42" s="911"/>
    </row>
    <row r="43" spans="1:18" ht="121.9" customHeight="1" x14ac:dyDescent="0.25">
      <c r="A43" s="731"/>
      <c r="B43" s="619"/>
      <c r="C43" s="731"/>
      <c r="D43" s="619"/>
      <c r="E43" s="893"/>
      <c r="F43" s="619"/>
      <c r="G43" s="408" t="s">
        <v>60</v>
      </c>
      <c r="H43" s="562" t="s">
        <v>1888</v>
      </c>
      <c r="I43" s="562">
        <v>1</v>
      </c>
      <c r="J43" s="619"/>
      <c r="K43" s="753"/>
      <c r="L43" s="753"/>
      <c r="M43" s="749"/>
      <c r="N43" s="731"/>
      <c r="O43" s="749"/>
      <c r="P43" s="749"/>
      <c r="Q43" s="912"/>
      <c r="R43" s="912"/>
    </row>
    <row r="45" spans="1:18" ht="15.75" x14ac:dyDescent="0.25">
      <c r="M45" s="811"/>
      <c r="N45" s="792" t="s">
        <v>36</v>
      </c>
      <c r="O45" s="792"/>
      <c r="P45" s="792"/>
    </row>
    <row r="46" spans="1:18" x14ac:dyDescent="0.25">
      <c r="M46" s="811"/>
      <c r="N46" s="312" t="s">
        <v>37</v>
      </c>
      <c r="O46" s="811" t="s">
        <v>38</v>
      </c>
      <c r="P46" s="811"/>
    </row>
    <row r="47" spans="1:18" x14ac:dyDescent="0.25">
      <c r="M47" s="811"/>
      <c r="N47" s="312"/>
      <c r="O47" s="312">
        <v>2020</v>
      </c>
      <c r="P47" s="312">
        <v>2021</v>
      </c>
    </row>
    <row r="48" spans="1:18" x14ac:dyDescent="0.25">
      <c r="M48" s="312" t="s">
        <v>2002</v>
      </c>
      <c r="N48" s="313">
        <v>8</v>
      </c>
      <c r="O48" s="314">
        <f>O7+O9+O11+O17+O27+O32+O34+O41</f>
        <v>536000</v>
      </c>
      <c r="P48" s="314">
        <f>P11+P17</f>
        <v>56200</v>
      </c>
      <c r="Q48" s="2"/>
    </row>
  </sheetData>
  <mergeCells count="152">
    <mergeCell ref="A4:A5"/>
    <mergeCell ref="B4:B5"/>
    <mergeCell ref="C4:C5"/>
    <mergeCell ref="D4:D5"/>
    <mergeCell ref="E4:E5"/>
    <mergeCell ref="F4:F5"/>
    <mergeCell ref="C7:C8"/>
    <mergeCell ref="D7:D8"/>
    <mergeCell ref="E7:E8"/>
    <mergeCell ref="F7:F8"/>
    <mergeCell ref="J7:J8"/>
    <mergeCell ref="K7:K8"/>
    <mergeCell ref="L7:L8"/>
    <mergeCell ref="Q4:Q5"/>
    <mergeCell ref="R4:R5"/>
    <mergeCell ref="G4:G5"/>
    <mergeCell ref="H4:I4"/>
    <mergeCell ref="J4:J5"/>
    <mergeCell ref="K4:L4"/>
    <mergeCell ref="M4:N4"/>
    <mergeCell ref="O4:P4"/>
    <mergeCell ref="R7:R8"/>
    <mergeCell ref="A9:A10"/>
    <mergeCell ref="B9:B10"/>
    <mergeCell ref="C9:C10"/>
    <mergeCell ref="D9:D10"/>
    <mergeCell ref="E9:E10"/>
    <mergeCell ref="F9:F10"/>
    <mergeCell ref="G9:G10"/>
    <mergeCell ref="J9:J10"/>
    <mergeCell ref="K9:K10"/>
    <mergeCell ref="R9:R10"/>
    <mergeCell ref="L9:L10"/>
    <mergeCell ref="M9:M10"/>
    <mergeCell ref="N9:N10"/>
    <mergeCell ref="O9:O10"/>
    <mergeCell ref="P9:P10"/>
    <mergeCell ref="Q9:Q10"/>
    <mergeCell ref="M7:M8"/>
    <mergeCell ref="N7:N8"/>
    <mergeCell ref="O7:O8"/>
    <mergeCell ref="P7:P8"/>
    <mergeCell ref="Q7:Q8"/>
    <mergeCell ref="A7:A8"/>
    <mergeCell ref="B7:B8"/>
    <mergeCell ref="M17:M26"/>
    <mergeCell ref="N17:N26"/>
    <mergeCell ref="O17:O26"/>
    <mergeCell ref="P17:P26"/>
    <mergeCell ref="Q17:Q26"/>
    <mergeCell ref="R17:R26"/>
    <mergeCell ref="A11:A16"/>
    <mergeCell ref="B11:B16"/>
    <mergeCell ref="C11:C16"/>
    <mergeCell ref="D11:D16"/>
    <mergeCell ref="E11:E16"/>
    <mergeCell ref="F11:F16"/>
    <mergeCell ref="L11:L16"/>
    <mergeCell ref="G11:G12"/>
    <mergeCell ref="J11:J16"/>
    <mergeCell ref="K11:K16"/>
    <mergeCell ref="R11:R16"/>
    <mergeCell ref="G13:G14"/>
    <mergeCell ref="M11:M16"/>
    <mergeCell ref="N11:N16"/>
    <mergeCell ref="O11:O16"/>
    <mergeCell ref="P11:P16"/>
    <mergeCell ref="Q11:Q16"/>
    <mergeCell ref="J17:J26"/>
    <mergeCell ref="K17:K26"/>
    <mergeCell ref="L17:L26"/>
    <mergeCell ref="G21:G26"/>
    <mergeCell ref="H21:H26"/>
    <mergeCell ref="I21:I26"/>
    <mergeCell ref="A17:A26"/>
    <mergeCell ref="B17:B26"/>
    <mergeCell ref="C17:C26"/>
    <mergeCell ref="D17:D26"/>
    <mergeCell ref="E17:E26"/>
    <mergeCell ref="F17:F26"/>
    <mergeCell ref="A27:A31"/>
    <mergeCell ref="B27:B31"/>
    <mergeCell ref="C27:C31"/>
    <mergeCell ref="D27:D31"/>
    <mergeCell ref="E27:E31"/>
    <mergeCell ref="F27:F31"/>
    <mergeCell ref="G17:G20"/>
    <mergeCell ref="H17:H19"/>
    <mergeCell ref="I17:I19"/>
    <mergeCell ref="O27:O31"/>
    <mergeCell ref="P27:P31"/>
    <mergeCell ref="Q27:Q31"/>
    <mergeCell ref="R27:R31"/>
    <mergeCell ref="G29:G30"/>
    <mergeCell ref="G27:G28"/>
    <mergeCell ref="J27:J31"/>
    <mergeCell ref="K27:K31"/>
    <mergeCell ref="L27:L31"/>
    <mergeCell ref="M27:M31"/>
    <mergeCell ref="N27:N31"/>
    <mergeCell ref="O32:O33"/>
    <mergeCell ref="P32:P33"/>
    <mergeCell ref="Q32:Q33"/>
    <mergeCell ref="R32:R33"/>
    <mergeCell ref="A34:A40"/>
    <mergeCell ref="B34:B40"/>
    <mergeCell ref="C34:C40"/>
    <mergeCell ref="D34:D40"/>
    <mergeCell ref="E34:E40"/>
    <mergeCell ref="G32:G33"/>
    <mergeCell ref="J32:J33"/>
    <mergeCell ref="K32:K33"/>
    <mergeCell ref="L32:L33"/>
    <mergeCell ref="M32:M33"/>
    <mergeCell ref="N32:N33"/>
    <mergeCell ref="A32:A33"/>
    <mergeCell ref="B32:B33"/>
    <mergeCell ref="C32:C33"/>
    <mergeCell ref="D32:D33"/>
    <mergeCell ref="E32:E33"/>
    <mergeCell ref="F32:F33"/>
    <mergeCell ref="N34:N40"/>
    <mergeCell ref="O34:O40"/>
    <mergeCell ref="R41:R43"/>
    <mergeCell ref="P34:P40"/>
    <mergeCell ref="Q34:Q40"/>
    <mergeCell ref="R34:R40"/>
    <mergeCell ref="G38:G39"/>
    <mergeCell ref="F34:F40"/>
    <mergeCell ref="G34:G35"/>
    <mergeCell ref="J34:J40"/>
    <mergeCell ref="K34:K40"/>
    <mergeCell ref="L34:L40"/>
    <mergeCell ref="M34:M40"/>
    <mergeCell ref="A41:A43"/>
    <mergeCell ref="B41:B43"/>
    <mergeCell ref="C41:C43"/>
    <mergeCell ref="D41:D43"/>
    <mergeCell ref="E41:E43"/>
    <mergeCell ref="F41:F43"/>
    <mergeCell ref="G41:G42"/>
    <mergeCell ref="J41:J43"/>
    <mergeCell ref="K41:K43"/>
    <mergeCell ref="M45:M47"/>
    <mergeCell ref="N45:P45"/>
    <mergeCell ref="O46:P46"/>
    <mergeCell ref="L41:L43"/>
    <mergeCell ref="M41:M43"/>
    <mergeCell ref="N41:N43"/>
    <mergeCell ref="O41:O43"/>
    <mergeCell ref="P41:P43"/>
    <mergeCell ref="Q41:Q4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S35"/>
  <sheetViews>
    <sheetView topLeftCell="A26" zoomScale="60" zoomScaleNormal="60" workbookViewId="0">
      <selection activeCell="M36" sqref="M36"/>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7.85546875" style="1" customWidth="1"/>
    <col min="6" max="6" width="80.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251" t="s">
        <v>2076</v>
      </c>
    </row>
    <row r="3" spans="1:19" x14ac:dyDescent="0.25">
      <c r="M3" s="2"/>
      <c r="N3" s="2"/>
      <c r="O3" s="2"/>
      <c r="P3" s="2"/>
    </row>
    <row r="4" spans="1:19" s="4" customFormat="1" ht="47.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ht="35.25" customHeight="1" x14ac:dyDescent="0.2">
      <c r="A5" s="587"/>
      <c r="B5" s="589"/>
      <c r="C5" s="589"/>
      <c r="D5" s="589"/>
      <c r="E5" s="587"/>
      <c r="F5" s="587"/>
      <c r="G5" s="587"/>
      <c r="H5" s="246" t="s">
        <v>14</v>
      </c>
      <c r="I5" s="246" t="s">
        <v>15</v>
      </c>
      <c r="J5" s="587"/>
      <c r="K5" s="247">
        <v>2020</v>
      </c>
      <c r="L5" s="247">
        <v>2021</v>
      </c>
      <c r="M5" s="5">
        <v>2020</v>
      </c>
      <c r="N5" s="5">
        <v>2021</v>
      </c>
      <c r="O5" s="5">
        <v>2020</v>
      </c>
      <c r="P5" s="5">
        <v>2021</v>
      </c>
      <c r="Q5" s="587"/>
      <c r="R5" s="589"/>
      <c r="S5" s="3"/>
    </row>
    <row r="6" spans="1:19" s="4" customFormat="1" ht="15.75" customHeight="1" x14ac:dyDescent="0.2">
      <c r="A6" s="245" t="s">
        <v>16</v>
      </c>
      <c r="B6" s="246" t="s">
        <v>17</v>
      </c>
      <c r="C6" s="246" t="s">
        <v>18</v>
      </c>
      <c r="D6" s="246" t="s">
        <v>19</v>
      </c>
      <c r="E6" s="245" t="s">
        <v>20</v>
      </c>
      <c r="F6" s="245" t="s">
        <v>21</v>
      </c>
      <c r="G6" s="245" t="s">
        <v>22</v>
      </c>
      <c r="H6" s="246" t="s">
        <v>23</v>
      </c>
      <c r="I6" s="246" t="s">
        <v>24</v>
      </c>
      <c r="J6" s="245" t="s">
        <v>25</v>
      </c>
      <c r="K6" s="247" t="s">
        <v>26</v>
      </c>
      <c r="L6" s="247" t="s">
        <v>27</v>
      </c>
      <c r="M6" s="248" t="s">
        <v>28</v>
      </c>
      <c r="N6" s="248" t="s">
        <v>29</v>
      </c>
      <c r="O6" s="248" t="s">
        <v>30</v>
      </c>
      <c r="P6" s="248" t="s">
        <v>31</v>
      </c>
      <c r="Q6" s="245" t="s">
        <v>32</v>
      </c>
      <c r="R6" s="246" t="s">
        <v>33</v>
      </c>
      <c r="S6" s="3"/>
    </row>
    <row r="7" spans="1:19" s="11" customFormat="1" ht="138" customHeight="1" x14ac:dyDescent="0.25">
      <c r="A7" s="414">
        <v>1</v>
      </c>
      <c r="B7" s="414">
        <v>1</v>
      </c>
      <c r="C7" s="414">
        <v>4</v>
      </c>
      <c r="D7" s="414">
        <v>2</v>
      </c>
      <c r="E7" s="414" t="s">
        <v>1893</v>
      </c>
      <c r="F7" s="417" t="s">
        <v>1894</v>
      </c>
      <c r="G7" s="414" t="s">
        <v>51</v>
      </c>
      <c r="H7" s="414" t="s">
        <v>1653</v>
      </c>
      <c r="I7" s="418" t="s">
        <v>1209</v>
      </c>
      <c r="J7" s="414" t="s">
        <v>1892</v>
      </c>
      <c r="K7" s="413"/>
      <c r="L7" s="543" t="s">
        <v>52</v>
      </c>
      <c r="M7" s="416"/>
      <c r="N7" s="416">
        <v>27000</v>
      </c>
      <c r="O7" s="416"/>
      <c r="P7" s="547">
        <v>27000</v>
      </c>
      <c r="Q7" s="414" t="s">
        <v>1889</v>
      </c>
      <c r="R7" s="414" t="s">
        <v>1890</v>
      </c>
    </row>
    <row r="8" spans="1:19" s="11" customFormat="1" ht="171" customHeight="1" x14ac:dyDescent="0.25">
      <c r="A8" s="413">
        <v>2</v>
      </c>
      <c r="B8" s="413">
        <v>1</v>
      </c>
      <c r="C8" s="413">
        <v>4</v>
      </c>
      <c r="D8" s="413">
        <v>2</v>
      </c>
      <c r="E8" s="414" t="s">
        <v>1895</v>
      </c>
      <c r="F8" s="417" t="s">
        <v>1896</v>
      </c>
      <c r="G8" s="414" t="s">
        <v>51</v>
      </c>
      <c r="H8" s="414" t="s">
        <v>1653</v>
      </c>
      <c r="I8" s="413">
        <v>25</v>
      </c>
      <c r="J8" s="414" t="s">
        <v>1892</v>
      </c>
      <c r="K8" s="413"/>
      <c r="L8" s="413" t="s">
        <v>52</v>
      </c>
      <c r="M8" s="412"/>
      <c r="N8" s="412">
        <v>33000</v>
      </c>
      <c r="O8" s="412"/>
      <c r="P8" s="412">
        <v>33000</v>
      </c>
      <c r="Q8" s="414" t="s">
        <v>1889</v>
      </c>
      <c r="R8" s="414" t="s">
        <v>1890</v>
      </c>
    </row>
    <row r="9" spans="1:19" ht="111" customHeight="1" x14ac:dyDescent="0.25">
      <c r="A9" s="946">
        <v>3</v>
      </c>
      <c r="B9" s="946">
        <v>1</v>
      </c>
      <c r="C9" s="946">
        <v>4</v>
      </c>
      <c r="D9" s="946">
        <v>2</v>
      </c>
      <c r="E9" s="946" t="s">
        <v>1897</v>
      </c>
      <c r="F9" s="949" t="s">
        <v>1898</v>
      </c>
      <c r="G9" s="565" t="s">
        <v>1899</v>
      </c>
      <c r="H9" s="565" t="s">
        <v>1900</v>
      </c>
      <c r="I9" s="565">
        <v>3</v>
      </c>
      <c r="J9" s="946" t="s">
        <v>1901</v>
      </c>
      <c r="K9" s="946" t="s">
        <v>52</v>
      </c>
      <c r="L9" s="946"/>
      <c r="M9" s="951">
        <v>91000</v>
      </c>
      <c r="N9" s="953"/>
      <c r="O9" s="951">
        <v>91000</v>
      </c>
      <c r="P9" s="953"/>
      <c r="Q9" s="946" t="s">
        <v>1889</v>
      </c>
      <c r="R9" s="946" t="s">
        <v>1902</v>
      </c>
    </row>
    <row r="10" spans="1:19" ht="83.25" customHeight="1" x14ac:dyDescent="0.25">
      <c r="A10" s="947"/>
      <c r="B10" s="947"/>
      <c r="C10" s="947"/>
      <c r="D10" s="947"/>
      <c r="E10" s="947"/>
      <c r="F10" s="950"/>
      <c r="G10" s="565" t="s">
        <v>1899</v>
      </c>
      <c r="H10" s="565" t="s">
        <v>1903</v>
      </c>
      <c r="I10" s="565">
        <v>360</v>
      </c>
      <c r="J10" s="947"/>
      <c r="K10" s="947"/>
      <c r="L10" s="947"/>
      <c r="M10" s="952"/>
      <c r="N10" s="954"/>
      <c r="O10" s="952"/>
      <c r="P10" s="954"/>
      <c r="Q10" s="947"/>
      <c r="R10" s="947"/>
    </row>
    <row r="11" spans="1:19" ht="75.75" customHeight="1" x14ac:dyDescent="0.25">
      <c r="A11" s="946">
        <v>4</v>
      </c>
      <c r="B11" s="946">
        <v>1</v>
      </c>
      <c r="C11" s="946">
        <v>4</v>
      </c>
      <c r="D11" s="946">
        <v>2</v>
      </c>
      <c r="E11" s="925" t="s">
        <v>1273</v>
      </c>
      <c r="F11" s="934" t="s">
        <v>1274</v>
      </c>
      <c r="G11" s="925" t="s">
        <v>1329</v>
      </c>
      <c r="H11" s="415" t="s">
        <v>972</v>
      </c>
      <c r="I11" s="414">
        <v>3</v>
      </c>
      <c r="J11" s="925" t="s">
        <v>1904</v>
      </c>
      <c r="K11" s="925" t="s">
        <v>42</v>
      </c>
      <c r="L11" s="925"/>
      <c r="M11" s="928">
        <v>31000</v>
      </c>
      <c r="N11" s="925"/>
      <c r="O11" s="928">
        <v>31000</v>
      </c>
      <c r="P11" s="925"/>
      <c r="Q11" s="946" t="s">
        <v>1889</v>
      </c>
      <c r="R11" s="946" t="s">
        <v>1902</v>
      </c>
    </row>
    <row r="12" spans="1:19" ht="69.75" customHeight="1" x14ac:dyDescent="0.25">
      <c r="A12" s="947"/>
      <c r="B12" s="947"/>
      <c r="C12" s="947"/>
      <c r="D12" s="947"/>
      <c r="E12" s="926"/>
      <c r="F12" s="935"/>
      <c r="G12" s="927"/>
      <c r="H12" s="415" t="s">
        <v>45</v>
      </c>
      <c r="I12" s="414">
        <v>120</v>
      </c>
      <c r="J12" s="926"/>
      <c r="K12" s="926"/>
      <c r="L12" s="926"/>
      <c r="M12" s="929"/>
      <c r="N12" s="926"/>
      <c r="O12" s="929"/>
      <c r="P12" s="926"/>
      <c r="Q12" s="947"/>
      <c r="R12" s="947"/>
    </row>
    <row r="13" spans="1:19" ht="71.25" customHeight="1" x14ac:dyDescent="0.25">
      <c r="A13" s="948"/>
      <c r="B13" s="948"/>
      <c r="C13" s="948"/>
      <c r="D13" s="948"/>
      <c r="E13" s="927"/>
      <c r="F13" s="936"/>
      <c r="G13" s="566" t="s">
        <v>1276</v>
      </c>
      <c r="H13" s="413" t="s">
        <v>726</v>
      </c>
      <c r="I13" s="567" t="s">
        <v>47</v>
      </c>
      <c r="J13" s="927"/>
      <c r="K13" s="927"/>
      <c r="L13" s="927"/>
      <c r="M13" s="930"/>
      <c r="N13" s="927"/>
      <c r="O13" s="930"/>
      <c r="P13" s="927"/>
      <c r="Q13" s="948"/>
      <c r="R13" s="948"/>
    </row>
    <row r="14" spans="1:19" ht="44.25" customHeight="1" x14ac:dyDescent="0.25">
      <c r="A14" s="925">
        <v>5</v>
      </c>
      <c r="B14" s="925">
        <v>1</v>
      </c>
      <c r="C14" s="925">
        <v>4</v>
      </c>
      <c r="D14" s="925">
        <v>2</v>
      </c>
      <c r="E14" s="925" t="s">
        <v>1905</v>
      </c>
      <c r="F14" s="925" t="s">
        <v>1906</v>
      </c>
      <c r="G14" s="414" t="s">
        <v>1907</v>
      </c>
      <c r="H14" s="414" t="s">
        <v>1813</v>
      </c>
      <c r="I14" s="568">
        <v>50000</v>
      </c>
      <c r="J14" s="925" t="s">
        <v>1908</v>
      </c>
      <c r="K14" s="931" t="s">
        <v>52</v>
      </c>
      <c r="L14" s="925"/>
      <c r="M14" s="928">
        <v>27000</v>
      </c>
      <c r="N14" s="925"/>
      <c r="O14" s="928">
        <v>27000</v>
      </c>
      <c r="P14" s="925"/>
      <c r="Q14" s="925" t="s">
        <v>1889</v>
      </c>
      <c r="R14" s="925" t="s">
        <v>1902</v>
      </c>
    </row>
    <row r="15" spans="1:19" ht="45" customHeight="1" x14ac:dyDescent="0.25">
      <c r="A15" s="926"/>
      <c r="B15" s="926"/>
      <c r="C15" s="926"/>
      <c r="D15" s="926"/>
      <c r="E15" s="926"/>
      <c r="F15" s="926"/>
      <c r="G15" s="414" t="s">
        <v>1909</v>
      </c>
      <c r="H15" s="413" t="s">
        <v>1910</v>
      </c>
      <c r="I15" s="569">
        <v>500</v>
      </c>
      <c r="J15" s="926"/>
      <c r="K15" s="932"/>
      <c r="L15" s="926"/>
      <c r="M15" s="929"/>
      <c r="N15" s="926"/>
      <c r="O15" s="929"/>
      <c r="P15" s="926"/>
      <c r="Q15" s="926"/>
      <c r="R15" s="926"/>
    </row>
    <row r="16" spans="1:19" ht="43.5" customHeight="1" x14ac:dyDescent="0.25">
      <c r="A16" s="926"/>
      <c r="B16" s="926"/>
      <c r="C16" s="926"/>
      <c r="D16" s="926"/>
      <c r="E16" s="926"/>
      <c r="F16" s="926"/>
      <c r="G16" s="413" t="s">
        <v>1911</v>
      </c>
      <c r="H16" s="413" t="s">
        <v>1912</v>
      </c>
      <c r="I16" s="413">
        <v>51</v>
      </c>
      <c r="J16" s="926"/>
      <c r="K16" s="932"/>
      <c r="L16" s="926"/>
      <c r="M16" s="929"/>
      <c r="N16" s="926"/>
      <c r="O16" s="929"/>
      <c r="P16" s="926"/>
      <c r="Q16" s="926"/>
      <c r="R16" s="926"/>
    </row>
    <row r="17" spans="1:18" ht="135.75" customHeight="1" x14ac:dyDescent="0.25">
      <c r="A17" s="927"/>
      <c r="B17" s="927"/>
      <c r="C17" s="927"/>
      <c r="D17" s="927"/>
      <c r="E17" s="927"/>
      <c r="F17" s="927"/>
      <c r="G17" s="413" t="s">
        <v>1913</v>
      </c>
      <c r="H17" s="413" t="s">
        <v>1813</v>
      </c>
      <c r="I17" s="569">
        <v>50000</v>
      </c>
      <c r="J17" s="927"/>
      <c r="K17" s="933"/>
      <c r="L17" s="927"/>
      <c r="M17" s="930"/>
      <c r="N17" s="927"/>
      <c r="O17" s="930"/>
      <c r="P17" s="927"/>
      <c r="Q17" s="927"/>
      <c r="R17" s="927"/>
    </row>
    <row r="18" spans="1:18" ht="37.5" customHeight="1" x14ac:dyDescent="0.25">
      <c r="A18" s="931">
        <v>6</v>
      </c>
      <c r="B18" s="931">
        <v>1</v>
      </c>
      <c r="C18" s="931">
        <v>4</v>
      </c>
      <c r="D18" s="931">
        <v>2</v>
      </c>
      <c r="E18" s="925" t="s">
        <v>1914</v>
      </c>
      <c r="F18" s="934" t="s">
        <v>1915</v>
      </c>
      <c r="G18" s="413" t="s">
        <v>1396</v>
      </c>
      <c r="H18" s="413" t="s">
        <v>1033</v>
      </c>
      <c r="I18" s="413">
        <v>1</v>
      </c>
      <c r="J18" s="925" t="s">
        <v>1901</v>
      </c>
      <c r="K18" s="931" t="s">
        <v>42</v>
      </c>
      <c r="L18" s="942"/>
      <c r="M18" s="938">
        <v>45000</v>
      </c>
      <c r="N18" s="942"/>
      <c r="O18" s="938">
        <v>45000</v>
      </c>
      <c r="P18" s="942"/>
      <c r="Q18" s="925" t="s">
        <v>1889</v>
      </c>
      <c r="R18" s="925" t="s">
        <v>1902</v>
      </c>
    </row>
    <row r="19" spans="1:18" ht="37.5" customHeight="1" x14ac:dyDescent="0.25">
      <c r="A19" s="932"/>
      <c r="B19" s="932"/>
      <c r="C19" s="932"/>
      <c r="D19" s="932"/>
      <c r="E19" s="926"/>
      <c r="F19" s="940"/>
      <c r="G19" s="413" t="s">
        <v>69</v>
      </c>
      <c r="H19" s="413" t="s">
        <v>342</v>
      </c>
      <c r="I19" s="413">
        <v>1</v>
      </c>
      <c r="J19" s="926"/>
      <c r="K19" s="932"/>
      <c r="L19" s="943"/>
      <c r="M19" s="945"/>
      <c r="N19" s="943"/>
      <c r="O19" s="945"/>
      <c r="P19" s="943"/>
      <c r="Q19" s="926"/>
      <c r="R19" s="926"/>
    </row>
    <row r="20" spans="1:18" ht="61.5" customHeight="1" x14ac:dyDescent="0.25">
      <c r="A20" s="932"/>
      <c r="B20" s="932"/>
      <c r="C20" s="932"/>
      <c r="D20" s="932"/>
      <c r="E20" s="926"/>
      <c r="F20" s="940"/>
      <c r="G20" s="413" t="s">
        <v>69</v>
      </c>
      <c r="H20" s="414" t="s">
        <v>1891</v>
      </c>
      <c r="I20" s="569">
        <v>1000</v>
      </c>
      <c r="J20" s="926"/>
      <c r="K20" s="932"/>
      <c r="L20" s="943"/>
      <c r="M20" s="945"/>
      <c r="N20" s="943"/>
      <c r="O20" s="945"/>
      <c r="P20" s="943"/>
      <c r="Q20" s="926"/>
      <c r="R20" s="926"/>
    </row>
    <row r="21" spans="1:18" ht="37.5" customHeight="1" x14ac:dyDescent="0.25">
      <c r="A21" s="932"/>
      <c r="B21" s="932"/>
      <c r="C21" s="932"/>
      <c r="D21" s="932"/>
      <c r="E21" s="926"/>
      <c r="F21" s="940"/>
      <c r="G21" s="413" t="s">
        <v>51</v>
      </c>
      <c r="H21" s="413" t="s">
        <v>45</v>
      </c>
      <c r="I21" s="413">
        <v>20</v>
      </c>
      <c r="J21" s="926"/>
      <c r="K21" s="932"/>
      <c r="L21" s="943"/>
      <c r="M21" s="945"/>
      <c r="N21" s="943"/>
      <c r="O21" s="945"/>
      <c r="P21" s="943"/>
      <c r="Q21" s="926"/>
      <c r="R21" s="926"/>
    </row>
    <row r="22" spans="1:18" ht="37.5" customHeight="1" x14ac:dyDescent="0.25">
      <c r="A22" s="932"/>
      <c r="B22" s="932"/>
      <c r="C22" s="932"/>
      <c r="D22" s="932"/>
      <c r="E22" s="926"/>
      <c r="F22" s="940"/>
      <c r="G22" s="413" t="s">
        <v>51</v>
      </c>
      <c r="H22" s="413" t="s">
        <v>45</v>
      </c>
      <c r="I22" s="413">
        <v>13</v>
      </c>
      <c r="J22" s="926"/>
      <c r="K22" s="932"/>
      <c r="L22" s="943"/>
      <c r="M22" s="945"/>
      <c r="N22" s="943"/>
      <c r="O22" s="945"/>
      <c r="P22" s="943"/>
      <c r="Q22" s="926"/>
      <c r="R22" s="926"/>
    </row>
    <row r="23" spans="1:18" ht="37.5" customHeight="1" x14ac:dyDescent="0.25">
      <c r="A23" s="933"/>
      <c r="B23" s="933"/>
      <c r="C23" s="933"/>
      <c r="D23" s="933"/>
      <c r="E23" s="927"/>
      <c r="F23" s="941"/>
      <c r="G23" s="413" t="s">
        <v>51</v>
      </c>
      <c r="H23" s="413" t="s">
        <v>45</v>
      </c>
      <c r="I23" s="413">
        <v>20</v>
      </c>
      <c r="J23" s="927"/>
      <c r="K23" s="933"/>
      <c r="L23" s="944"/>
      <c r="M23" s="939"/>
      <c r="N23" s="944"/>
      <c r="O23" s="939"/>
      <c r="P23" s="944"/>
      <c r="Q23" s="927"/>
      <c r="R23" s="927"/>
    </row>
    <row r="24" spans="1:18" ht="78.75" customHeight="1" x14ac:dyDescent="0.25">
      <c r="A24" s="931">
        <v>7</v>
      </c>
      <c r="B24" s="885">
        <v>1</v>
      </c>
      <c r="C24" s="885">
        <v>4</v>
      </c>
      <c r="D24" s="885">
        <v>2</v>
      </c>
      <c r="E24" s="882" t="s">
        <v>1916</v>
      </c>
      <c r="F24" s="937" t="s">
        <v>1917</v>
      </c>
      <c r="G24" s="413" t="s">
        <v>69</v>
      </c>
      <c r="H24" s="413" t="s">
        <v>342</v>
      </c>
      <c r="I24" s="413">
        <v>4</v>
      </c>
      <c r="J24" s="925" t="s">
        <v>1901</v>
      </c>
      <c r="K24" s="931" t="s">
        <v>42</v>
      </c>
      <c r="L24" s="925"/>
      <c r="M24" s="938">
        <v>41000</v>
      </c>
      <c r="N24" s="925"/>
      <c r="O24" s="938">
        <v>41000</v>
      </c>
      <c r="P24" s="925"/>
      <c r="Q24" s="925" t="s">
        <v>1889</v>
      </c>
      <c r="R24" s="925" t="s">
        <v>1902</v>
      </c>
    </row>
    <row r="25" spans="1:18" ht="87.75" customHeight="1" x14ac:dyDescent="0.25">
      <c r="A25" s="933"/>
      <c r="B25" s="885"/>
      <c r="C25" s="885"/>
      <c r="D25" s="885"/>
      <c r="E25" s="882"/>
      <c r="F25" s="937"/>
      <c r="G25" s="413" t="s">
        <v>69</v>
      </c>
      <c r="H25" s="414" t="s">
        <v>1918</v>
      </c>
      <c r="I25" s="569">
        <v>4000</v>
      </c>
      <c r="J25" s="927"/>
      <c r="K25" s="933"/>
      <c r="L25" s="927"/>
      <c r="M25" s="939"/>
      <c r="N25" s="927"/>
      <c r="O25" s="939"/>
      <c r="P25" s="927"/>
      <c r="Q25" s="927"/>
      <c r="R25" s="927"/>
    </row>
    <row r="26" spans="1:18" ht="223.5" customHeight="1" x14ac:dyDescent="0.25">
      <c r="A26" s="413">
        <v>8</v>
      </c>
      <c r="B26" s="413">
        <v>1</v>
      </c>
      <c r="C26" s="413">
        <v>4</v>
      </c>
      <c r="D26" s="413">
        <v>5</v>
      </c>
      <c r="E26" s="414" t="s">
        <v>1919</v>
      </c>
      <c r="F26" s="417" t="s">
        <v>1920</v>
      </c>
      <c r="G26" s="414" t="s">
        <v>1396</v>
      </c>
      <c r="H26" s="414" t="s">
        <v>1033</v>
      </c>
      <c r="I26" s="414">
        <v>5</v>
      </c>
      <c r="J26" s="414" t="s">
        <v>1901</v>
      </c>
      <c r="K26" s="413" t="s">
        <v>42</v>
      </c>
      <c r="L26" s="570"/>
      <c r="M26" s="412">
        <v>35000</v>
      </c>
      <c r="N26" s="570"/>
      <c r="O26" s="412">
        <v>35000</v>
      </c>
      <c r="P26" s="570"/>
      <c r="Q26" s="414" t="s">
        <v>1889</v>
      </c>
      <c r="R26" s="414" t="s">
        <v>1902</v>
      </c>
    </row>
    <row r="27" spans="1:18" ht="155.25" customHeight="1" x14ac:dyDescent="0.25">
      <c r="A27" s="413">
        <v>9</v>
      </c>
      <c r="B27" s="413">
        <v>1</v>
      </c>
      <c r="C27" s="413">
        <v>4</v>
      </c>
      <c r="D27" s="413">
        <v>2</v>
      </c>
      <c r="E27" s="571" t="s">
        <v>1921</v>
      </c>
      <c r="F27" s="572" t="s">
        <v>1922</v>
      </c>
      <c r="G27" s="413" t="s">
        <v>57</v>
      </c>
      <c r="H27" s="414" t="s">
        <v>1389</v>
      </c>
      <c r="I27" s="413">
        <v>100</v>
      </c>
      <c r="J27" s="414" t="s">
        <v>1923</v>
      </c>
      <c r="K27" s="413" t="s">
        <v>42</v>
      </c>
      <c r="L27" s="570"/>
      <c r="M27" s="412">
        <v>12000</v>
      </c>
      <c r="N27" s="570"/>
      <c r="O27" s="412">
        <v>12000</v>
      </c>
      <c r="P27" s="570"/>
      <c r="Q27" s="414" t="s">
        <v>1889</v>
      </c>
      <c r="R27" s="414" t="s">
        <v>1902</v>
      </c>
    </row>
    <row r="28" spans="1:18" ht="75" customHeight="1" x14ac:dyDescent="0.25">
      <c r="A28" s="931">
        <v>10</v>
      </c>
      <c r="B28" s="925">
        <v>1</v>
      </c>
      <c r="C28" s="925">
        <v>4</v>
      </c>
      <c r="D28" s="925">
        <v>2</v>
      </c>
      <c r="E28" s="925" t="s">
        <v>2077</v>
      </c>
      <c r="F28" s="934" t="s">
        <v>1924</v>
      </c>
      <c r="G28" s="414" t="s">
        <v>76</v>
      </c>
      <c r="H28" s="414" t="s">
        <v>79</v>
      </c>
      <c r="I28" s="414">
        <v>2</v>
      </c>
      <c r="J28" s="925" t="s">
        <v>1925</v>
      </c>
      <c r="K28" s="925" t="s">
        <v>42</v>
      </c>
      <c r="L28" s="925"/>
      <c r="M28" s="928">
        <v>100000</v>
      </c>
      <c r="N28" s="925"/>
      <c r="O28" s="928">
        <v>100000</v>
      </c>
      <c r="P28" s="925"/>
      <c r="Q28" s="925" t="s">
        <v>1889</v>
      </c>
      <c r="R28" s="925" t="s">
        <v>1902</v>
      </c>
    </row>
    <row r="29" spans="1:18" ht="66" customHeight="1" x14ac:dyDescent="0.25">
      <c r="A29" s="932"/>
      <c r="B29" s="926"/>
      <c r="C29" s="926"/>
      <c r="D29" s="926"/>
      <c r="E29" s="926"/>
      <c r="F29" s="935"/>
      <c r="G29" s="414" t="s">
        <v>69</v>
      </c>
      <c r="H29" s="414" t="s">
        <v>342</v>
      </c>
      <c r="I29" s="414">
        <v>2</v>
      </c>
      <c r="J29" s="926"/>
      <c r="K29" s="926"/>
      <c r="L29" s="926"/>
      <c r="M29" s="929"/>
      <c r="N29" s="926"/>
      <c r="O29" s="929"/>
      <c r="P29" s="926"/>
      <c r="Q29" s="926"/>
      <c r="R29" s="926"/>
    </row>
    <row r="30" spans="1:18" ht="75" customHeight="1" x14ac:dyDescent="0.25">
      <c r="A30" s="933"/>
      <c r="B30" s="927"/>
      <c r="C30" s="927"/>
      <c r="D30" s="927"/>
      <c r="E30" s="927"/>
      <c r="F30" s="936"/>
      <c r="G30" s="414" t="s">
        <v>1926</v>
      </c>
      <c r="H30" s="414" t="s">
        <v>1927</v>
      </c>
      <c r="I30" s="414">
        <v>2</v>
      </c>
      <c r="J30" s="927"/>
      <c r="K30" s="927"/>
      <c r="L30" s="927"/>
      <c r="M30" s="930"/>
      <c r="N30" s="927"/>
      <c r="O30" s="930"/>
      <c r="P30" s="927"/>
      <c r="Q30" s="927"/>
      <c r="R30" s="927"/>
    </row>
    <row r="31" spans="1:18" ht="21" customHeight="1" x14ac:dyDescent="0.25">
      <c r="A31" s="8"/>
      <c r="B31" s="389"/>
      <c r="C31" s="389"/>
      <c r="D31" s="389"/>
      <c r="E31" s="389"/>
      <c r="F31" s="389"/>
      <c r="G31" s="389"/>
      <c r="H31" s="389"/>
      <c r="I31" s="389"/>
      <c r="J31" s="389"/>
      <c r="K31" s="389"/>
      <c r="L31" s="389"/>
      <c r="M31" s="389"/>
      <c r="N31" s="389"/>
      <c r="O31" s="389"/>
      <c r="P31" s="389"/>
      <c r="Q31" s="389"/>
      <c r="R31" s="389"/>
    </row>
    <row r="32" spans="1:18" ht="15.75" x14ac:dyDescent="0.25">
      <c r="M32" s="811"/>
      <c r="N32" s="792" t="s">
        <v>36</v>
      </c>
      <c r="O32" s="792"/>
      <c r="P32" s="792"/>
    </row>
    <row r="33" spans="13:17" x14ac:dyDescent="0.25">
      <c r="M33" s="811"/>
      <c r="N33" s="312" t="s">
        <v>37</v>
      </c>
      <c r="O33" s="811" t="s">
        <v>38</v>
      </c>
      <c r="P33" s="811"/>
    </row>
    <row r="34" spans="13:17" x14ac:dyDescent="0.25">
      <c r="M34" s="811"/>
      <c r="N34" s="312"/>
      <c r="O34" s="312">
        <v>2020</v>
      </c>
      <c r="P34" s="312">
        <v>2021</v>
      </c>
    </row>
    <row r="35" spans="13:17" x14ac:dyDescent="0.25">
      <c r="M35" s="312" t="s">
        <v>2002</v>
      </c>
      <c r="N35" s="313">
        <v>10</v>
      </c>
      <c r="O35" s="314">
        <f>O9+O11+O14+O18+O24+O26+O27+O28</f>
        <v>382000</v>
      </c>
      <c r="P35" s="314">
        <f>P7+P8</f>
        <v>60000</v>
      </c>
      <c r="Q35" s="2"/>
    </row>
  </sheetData>
  <mergeCells count="108">
    <mergeCell ref="A4:A5"/>
    <mergeCell ref="B4:B5"/>
    <mergeCell ref="C4:C5"/>
    <mergeCell ref="D4:D5"/>
    <mergeCell ref="E4:E5"/>
    <mergeCell ref="F4:F5"/>
    <mergeCell ref="Q4:Q5"/>
    <mergeCell ref="R4:R5"/>
    <mergeCell ref="G4:G5"/>
    <mergeCell ref="H4:I4"/>
    <mergeCell ref="J4:J5"/>
    <mergeCell ref="K4:L4"/>
    <mergeCell ref="M4:N4"/>
    <mergeCell ref="O4:P4"/>
    <mergeCell ref="R11:R13"/>
    <mergeCell ref="L11:L13"/>
    <mergeCell ref="M11:M13"/>
    <mergeCell ref="N11:N13"/>
    <mergeCell ref="O11:O13"/>
    <mergeCell ref="P11:P13"/>
    <mergeCell ref="Q11:Q13"/>
    <mergeCell ref="A9:A10"/>
    <mergeCell ref="B9:B10"/>
    <mergeCell ref="C9:C10"/>
    <mergeCell ref="D9:D10"/>
    <mergeCell ref="E9:E10"/>
    <mergeCell ref="F9:F10"/>
    <mergeCell ref="J9:J10"/>
    <mergeCell ref="K9:K10"/>
    <mergeCell ref="L9:L10"/>
    <mergeCell ref="M9:M10"/>
    <mergeCell ref="N9:N10"/>
    <mergeCell ref="O9:O10"/>
    <mergeCell ref="P9:P10"/>
    <mergeCell ref="Q9:Q10"/>
    <mergeCell ref="R9:R10"/>
    <mergeCell ref="A11:A13"/>
    <mergeCell ref="B11:B13"/>
    <mergeCell ref="C11:C13"/>
    <mergeCell ref="D11:D13"/>
    <mergeCell ref="E11:E13"/>
    <mergeCell ref="F11:F13"/>
    <mergeCell ref="G11:G12"/>
    <mergeCell ref="J11:J13"/>
    <mergeCell ref="K11:K13"/>
    <mergeCell ref="A14:A17"/>
    <mergeCell ref="B14:B17"/>
    <mergeCell ref="C14:C17"/>
    <mergeCell ref="D14:D17"/>
    <mergeCell ref="E14:E17"/>
    <mergeCell ref="F14:F17"/>
    <mergeCell ref="J14:J17"/>
    <mergeCell ref="K14:K17"/>
    <mergeCell ref="R14:R17"/>
    <mergeCell ref="L14:L17"/>
    <mergeCell ref="M14:M17"/>
    <mergeCell ref="N14:N17"/>
    <mergeCell ref="O14:O17"/>
    <mergeCell ref="P14:P17"/>
    <mergeCell ref="Q14:Q17"/>
    <mergeCell ref="A18:A23"/>
    <mergeCell ref="B18:B23"/>
    <mergeCell ref="C18:C23"/>
    <mergeCell ref="D18:D23"/>
    <mergeCell ref="E18:E23"/>
    <mergeCell ref="F18:F23"/>
    <mergeCell ref="J18:J23"/>
    <mergeCell ref="K18:K23"/>
    <mergeCell ref="R18:R23"/>
    <mergeCell ref="L18:L23"/>
    <mergeCell ref="M18:M23"/>
    <mergeCell ref="N18:N23"/>
    <mergeCell ref="O18:O23"/>
    <mergeCell ref="P18:P23"/>
    <mergeCell ref="Q18:Q23"/>
    <mergeCell ref="A24:A25"/>
    <mergeCell ref="B24:B25"/>
    <mergeCell ref="C24:C25"/>
    <mergeCell ref="D24:D25"/>
    <mergeCell ref="E24:E25"/>
    <mergeCell ref="F24:F25"/>
    <mergeCell ref="J24:J25"/>
    <mergeCell ref="K24:K25"/>
    <mergeCell ref="R24:R25"/>
    <mergeCell ref="L24:L25"/>
    <mergeCell ref="M24:M25"/>
    <mergeCell ref="N24:N25"/>
    <mergeCell ref="O24:O25"/>
    <mergeCell ref="P24:P25"/>
    <mergeCell ref="Q24:Q25"/>
    <mergeCell ref="A28:A30"/>
    <mergeCell ref="B28:B30"/>
    <mergeCell ref="C28:C30"/>
    <mergeCell ref="D28:D30"/>
    <mergeCell ref="E28:E30"/>
    <mergeCell ref="F28:F30"/>
    <mergeCell ref="P28:P30"/>
    <mergeCell ref="Q28:Q30"/>
    <mergeCell ref="R28:R30"/>
    <mergeCell ref="M32:M34"/>
    <mergeCell ref="N32:P32"/>
    <mergeCell ref="O33:P33"/>
    <mergeCell ref="J28:J30"/>
    <mergeCell ref="K28:K30"/>
    <mergeCell ref="L28:L30"/>
    <mergeCell ref="M28:M30"/>
    <mergeCell ref="N28:N30"/>
    <mergeCell ref="O28:O3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RDO30"/>
  <sheetViews>
    <sheetView zoomScale="60" zoomScaleNormal="60" workbookViewId="0">
      <selection activeCell="A26" sqref="A26"/>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2.285156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251" t="s">
        <v>2078</v>
      </c>
    </row>
    <row r="3" spans="1:19" x14ac:dyDescent="0.25">
      <c r="M3" s="2"/>
      <c r="N3" s="2"/>
      <c r="O3" s="2"/>
      <c r="P3" s="2"/>
    </row>
    <row r="4" spans="1:19" s="4" customFormat="1" ht="47.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x14ac:dyDescent="0.2">
      <c r="A5" s="587"/>
      <c r="B5" s="589"/>
      <c r="C5" s="589"/>
      <c r="D5" s="589"/>
      <c r="E5" s="587"/>
      <c r="F5" s="587"/>
      <c r="G5" s="587"/>
      <c r="H5" s="246" t="s">
        <v>14</v>
      </c>
      <c r="I5" s="246" t="s">
        <v>15</v>
      </c>
      <c r="J5" s="587"/>
      <c r="K5" s="247">
        <v>2020</v>
      </c>
      <c r="L5" s="247">
        <v>2021</v>
      </c>
      <c r="M5" s="5">
        <v>2020</v>
      </c>
      <c r="N5" s="5">
        <v>2021</v>
      </c>
      <c r="O5" s="5">
        <v>2020</v>
      </c>
      <c r="P5" s="5">
        <v>2021</v>
      </c>
      <c r="Q5" s="587"/>
      <c r="R5" s="589"/>
      <c r="S5" s="3"/>
    </row>
    <row r="6" spans="1:19" s="4" customFormat="1" ht="23.25" customHeight="1" x14ac:dyDescent="0.2">
      <c r="A6" s="245" t="s">
        <v>16</v>
      </c>
      <c r="B6" s="246" t="s">
        <v>17</v>
      </c>
      <c r="C6" s="246" t="s">
        <v>18</v>
      </c>
      <c r="D6" s="246" t="s">
        <v>19</v>
      </c>
      <c r="E6" s="245" t="s">
        <v>20</v>
      </c>
      <c r="F6" s="245" t="s">
        <v>21</v>
      </c>
      <c r="G6" s="245" t="s">
        <v>22</v>
      </c>
      <c r="H6" s="246" t="s">
        <v>23</v>
      </c>
      <c r="I6" s="246" t="s">
        <v>24</v>
      </c>
      <c r="J6" s="245" t="s">
        <v>25</v>
      </c>
      <c r="K6" s="247" t="s">
        <v>26</v>
      </c>
      <c r="L6" s="247" t="s">
        <v>27</v>
      </c>
      <c r="M6" s="248" t="s">
        <v>28</v>
      </c>
      <c r="N6" s="248" t="s">
        <v>29</v>
      </c>
      <c r="O6" s="248" t="s">
        <v>30</v>
      </c>
      <c r="P6" s="248" t="s">
        <v>31</v>
      </c>
      <c r="Q6" s="245" t="s">
        <v>32</v>
      </c>
      <c r="R6" s="246" t="s">
        <v>33</v>
      </c>
      <c r="S6" s="3"/>
    </row>
    <row r="7" spans="1:19" ht="72.75" customHeight="1" x14ac:dyDescent="0.25">
      <c r="A7" s="931">
        <v>1</v>
      </c>
      <c r="B7" s="931">
        <v>1</v>
      </c>
      <c r="C7" s="931">
        <v>4</v>
      </c>
      <c r="D7" s="925">
        <v>2</v>
      </c>
      <c r="E7" s="925" t="s">
        <v>1930</v>
      </c>
      <c r="F7" s="925" t="s">
        <v>1935</v>
      </c>
      <c r="G7" s="955" t="s">
        <v>1931</v>
      </c>
      <c r="H7" s="414" t="s">
        <v>1928</v>
      </c>
      <c r="I7" s="414">
        <v>1</v>
      </c>
      <c r="J7" s="955" t="s">
        <v>1932</v>
      </c>
      <c r="K7" s="961" t="s">
        <v>42</v>
      </c>
      <c r="L7" s="925"/>
      <c r="M7" s="928">
        <v>70000</v>
      </c>
      <c r="N7" s="925"/>
      <c r="O7" s="928">
        <v>70000</v>
      </c>
      <c r="P7" s="925"/>
      <c r="Q7" s="925" t="s">
        <v>1929</v>
      </c>
      <c r="R7" s="925" t="s">
        <v>1933</v>
      </c>
      <c r="S7" s="20"/>
    </row>
    <row r="8" spans="1:19" ht="90" customHeight="1" x14ac:dyDescent="0.25">
      <c r="A8" s="933"/>
      <c r="B8" s="933"/>
      <c r="C8" s="933"/>
      <c r="D8" s="927"/>
      <c r="E8" s="927"/>
      <c r="F8" s="927"/>
      <c r="G8" s="956"/>
      <c r="H8" s="414" t="s">
        <v>1934</v>
      </c>
      <c r="I8" s="418" t="s">
        <v>71</v>
      </c>
      <c r="J8" s="956"/>
      <c r="K8" s="962"/>
      <c r="L8" s="927"/>
      <c r="M8" s="927"/>
      <c r="N8" s="927"/>
      <c r="O8" s="927"/>
      <c r="P8" s="927"/>
      <c r="Q8" s="927"/>
      <c r="R8" s="927"/>
      <c r="S8" s="20"/>
    </row>
    <row r="9" spans="1:19" s="10" customFormat="1" ht="165" x14ac:dyDescent="0.25">
      <c r="A9" s="413">
        <v>2</v>
      </c>
      <c r="B9" s="413">
        <v>1</v>
      </c>
      <c r="C9" s="413">
        <v>4</v>
      </c>
      <c r="D9" s="413">
        <v>2</v>
      </c>
      <c r="E9" s="417" t="s">
        <v>1936</v>
      </c>
      <c r="F9" s="573" t="s">
        <v>1937</v>
      </c>
      <c r="G9" s="414" t="s">
        <v>981</v>
      </c>
      <c r="H9" s="417" t="s">
        <v>75</v>
      </c>
      <c r="I9" s="414">
        <v>30</v>
      </c>
      <c r="J9" s="417" t="s">
        <v>1938</v>
      </c>
      <c r="K9" s="413"/>
      <c r="L9" s="413" t="s">
        <v>42</v>
      </c>
      <c r="M9" s="412"/>
      <c r="N9" s="412">
        <v>30000</v>
      </c>
      <c r="O9" s="412"/>
      <c r="P9" s="412">
        <v>30000</v>
      </c>
      <c r="Q9" s="414" t="s">
        <v>1929</v>
      </c>
      <c r="R9" s="414" t="s">
        <v>1939</v>
      </c>
    </row>
    <row r="10" spans="1:19" s="11" customFormat="1" ht="249" customHeight="1" x14ac:dyDescent="0.25">
      <c r="A10" s="931">
        <v>3</v>
      </c>
      <c r="B10" s="931">
        <v>1</v>
      </c>
      <c r="C10" s="931">
        <v>4</v>
      </c>
      <c r="D10" s="931">
        <v>5</v>
      </c>
      <c r="E10" s="925" t="s">
        <v>1940</v>
      </c>
      <c r="F10" s="934" t="s">
        <v>1941</v>
      </c>
      <c r="G10" s="925" t="s">
        <v>1942</v>
      </c>
      <c r="H10" s="417" t="s">
        <v>1943</v>
      </c>
      <c r="I10" s="414">
        <v>1</v>
      </c>
      <c r="J10" s="925" t="s">
        <v>1944</v>
      </c>
      <c r="K10" s="925" t="s">
        <v>1945</v>
      </c>
      <c r="L10" s="925"/>
      <c r="M10" s="938">
        <v>50000</v>
      </c>
      <c r="N10" s="925"/>
      <c r="O10" s="938">
        <v>50000</v>
      </c>
      <c r="P10" s="955"/>
      <c r="Q10" s="925" t="s">
        <v>1929</v>
      </c>
      <c r="R10" s="925" t="s">
        <v>1946</v>
      </c>
    </row>
    <row r="11" spans="1:19" ht="186" customHeight="1" x14ac:dyDescent="0.25">
      <c r="A11" s="933"/>
      <c r="B11" s="933"/>
      <c r="C11" s="933"/>
      <c r="D11" s="933"/>
      <c r="E11" s="927"/>
      <c r="F11" s="936"/>
      <c r="G11" s="927"/>
      <c r="H11" s="417" t="s">
        <v>1098</v>
      </c>
      <c r="I11" s="413">
        <v>2</v>
      </c>
      <c r="J11" s="927"/>
      <c r="K11" s="927"/>
      <c r="L11" s="927"/>
      <c r="M11" s="939"/>
      <c r="N11" s="927"/>
      <c r="O11" s="939"/>
      <c r="P11" s="956"/>
      <c r="Q11" s="927"/>
      <c r="R11" s="927"/>
    </row>
    <row r="12" spans="1:19" ht="191.25" customHeight="1" x14ac:dyDescent="0.25">
      <c r="A12" s="414">
        <v>4</v>
      </c>
      <c r="B12" s="414">
        <v>1</v>
      </c>
      <c r="C12" s="414">
        <v>4</v>
      </c>
      <c r="D12" s="414">
        <v>2</v>
      </c>
      <c r="E12" s="417" t="s">
        <v>1947</v>
      </c>
      <c r="F12" s="417" t="s">
        <v>1948</v>
      </c>
      <c r="G12" s="414" t="s">
        <v>981</v>
      </c>
      <c r="H12" s="414" t="s">
        <v>75</v>
      </c>
      <c r="I12" s="414">
        <v>35</v>
      </c>
      <c r="J12" s="414" t="s">
        <v>1949</v>
      </c>
      <c r="K12" s="414" t="s">
        <v>42</v>
      </c>
      <c r="L12" s="572"/>
      <c r="M12" s="416">
        <v>55000</v>
      </c>
      <c r="N12" s="572"/>
      <c r="O12" s="416">
        <v>55000</v>
      </c>
      <c r="P12" s="574"/>
      <c r="Q12" s="414" t="s">
        <v>1929</v>
      </c>
      <c r="R12" s="414" t="s">
        <v>1950</v>
      </c>
    </row>
    <row r="13" spans="1:19" ht="210" x14ac:dyDescent="0.25">
      <c r="A13" s="414">
        <v>5</v>
      </c>
      <c r="B13" s="414">
        <v>1</v>
      </c>
      <c r="C13" s="414">
        <v>4</v>
      </c>
      <c r="D13" s="414">
        <v>2</v>
      </c>
      <c r="E13" s="414" t="s">
        <v>1951</v>
      </c>
      <c r="F13" s="417" t="s">
        <v>1952</v>
      </c>
      <c r="G13" s="414" t="s">
        <v>1953</v>
      </c>
      <c r="H13" s="414" t="s">
        <v>724</v>
      </c>
      <c r="I13" s="413">
        <v>1</v>
      </c>
      <c r="J13" s="414" t="s">
        <v>1954</v>
      </c>
      <c r="K13" s="414"/>
      <c r="L13" s="543" t="s">
        <v>42</v>
      </c>
      <c r="M13" s="416"/>
      <c r="N13" s="416">
        <v>20000</v>
      </c>
      <c r="O13" s="416"/>
      <c r="P13" s="416">
        <v>20000</v>
      </c>
      <c r="Q13" s="414" t="s">
        <v>1929</v>
      </c>
      <c r="R13" s="414" t="s">
        <v>1950</v>
      </c>
    </row>
    <row r="14" spans="1:19" ht="150" x14ac:dyDescent="0.25">
      <c r="A14" s="414">
        <v>6</v>
      </c>
      <c r="B14" s="414">
        <v>1</v>
      </c>
      <c r="C14" s="414">
        <v>4</v>
      </c>
      <c r="D14" s="414">
        <v>2</v>
      </c>
      <c r="E14" s="414" t="s">
        <v>1955</v>
      </c>
      <c r="F14" s="417" t="s">
        <v>1956</v>
      </c>
      <c r="G14" s="414" t="s">
        <v>1953</v>
      </c>
      <c r="H14" s="414" t="s">
        <v>1098</v>
      </c>
      <c r="I14" s="413">
        <v>1</v>
      </c>
      <c r="J14" s="414" t="s">
        <v>1949</v>
      </c>
      <c r="K14" s="413" t="s">
        <v>42</v>
      </c>
      <c r="L14" s="543"/>
      <c r="M14" s="416">
        <v>20000</v>
      </c>
      <c r="N14" s="547"/>
      <c r="O14" s="416">
        <v>20000</v>
      </c>
      <c r="P14" s="547"/>
      <c r="Q14" s="414" t="s">
        <v>1929</v>
      </c>
      <c r="R14" s="414" t="s">
        <v>1957</v>
      </c>
    </row>
    <row r="15" spans="1:19" ht="300" x14ac:dyDescent="0.25">
      <c r="A15" s="414">
        <v>7</v>
      </c>
      <c r="B15" s="414">
        <v>1</v>
      </c>
      <c r="C15" s="414">
        <v>4</v>
      </c>
      <c r="D15" s="414">
        <v>2</v>
      </c>
      <c r="E15" s="414" t="s">
        <v>1958</v>
      </c>
      <c r="F15" s="417" t="s">
        <v>1959</v>
      </c>
      <c r="G15" s="414" t="s">
        <v>1960</v>
      </c>
      <c r="H15" s="414" t="s">
        <v>1098</v>
      </c>
      <c r="I15" s="413">
        <v>2</v>
      </c>
      <c r="J15" s="414" t="s">
        <v>1961</v>
      </c>
      <c r="K15" s="414" t="s">
        <v>1962</v>
      </c>
      <c r="L15" s="543"/>
      <c r="M15" s="416">
        <v>20000</v>
      </c>
      <c r="N15" s="547"/>
      <c r="O15" s="416">
        <v>20000</v>
      </c>
      <c r="P15" s="547"/>
      <c r="Q15" s="414" t="s">
        <v>1929</v>
      </c>
      <c r="R15" s="414" t="s">
        <v>1963</v>
      </c>
    </row>
    <row r="16" spans="1:19" ht="150" x14ac:dyDescent="0.25">
      <c r="A16" s="414">
        <v>8</v>
      </c>
      <c r="B16" s="414">
        <v>1</v>
      </c>
      <c r="C16" s="414">
        <v>4</v>
      </c>
      <c r="D16" s="414">
        <v>2</v>
      </c>
      <c r="E16" s="414" t="s">
        <v>1964</v>
      </c>
      <c r="F16" s="417" t="s">
        <v>1965</v>
      </c>
      <c r="G16" s="414" t="s">
        <v>1960</v>
      </c>
      <c r="H16" s="414" t="s">
        <v>1098</v>
      </c>
      <c r="I16" s="413">
        <v>1</v>
      </c>
      <c r="J16" s="414" t="s">
        <v>1966</v>
      </c>
      <c r="K16" s="413" t="s">
        <v>34</v>
      </c>
      <c r="L16" s="543"/>
      <c r="M16" s="416">
        <v>20000</v>
      </c>
      <c r="N16" s="547"/>
      <c r="O16" s="416">
        <v>20000</v>
      </c>
      <c r="P16" s="547"/>
      <c r="Q16" s="414" t="s">
        <v>1929</v>
      </c>
      <c r="R16" s="414" t="s">
        <v>1967</v>
      </c>
    </row>
    <row r="17" spans="1:12287" ht="269.25" customHeight="1" x14ac:dyDescent="0.25">
      <c r="A17" s="575">
        <v>9</v>
      </c>
      <c r="B17" s="575">
        <v>1</v>
      </c>
      <c r="C17" s="575">
        <v>4</v>
      </c>
      <c r="D17" s="575">
        <v>2</v>
      </c>
      <c r="E17" s="575" t="s">
        <v>1968</v>
      </c>
      <c r="F17" s="576" t="s">
        <v>1969</v>
      </c>
      <c r="G17" s="575" t="s">
        <v>981</v>
      </c>
      <c r="H17" s="414" t="s">
        <v>75</v>
      </c>
      <c r="I17" s="413">
        <v>15</v>
      </c>
      <c r="J17" s="575" t="s">
        <v>1970</v>
      </c>
      <c r="K17" s="577" t="s">
        <v>42</v>
      </c>
      <c r="L17" s="578"/>
      <c r="M17" s="579">
        <v>36100</v>
      </c>
      <c r="N17" s="580"/>
      <c r="O17" s="579">
        <v>36100</v>
      </c>
      <c r="P17" s="580"/>
      <c r="Q17" s="575" t="s">
        <v>1929</v>
      </c>
      <c r="R17" s="575" t="s">
        <v>1971</v>
      </c>
    </row>
    <row r="18" spans="1:12287" ht="35.25" customHeight="1" x14ac:dyDescent="0.25">
      <c r="A18" s="925">
        <v>10</v>
      </c>
      <c r="B18" s="925">
        <v>1</v>
      </c>
      <c r="C18" s="931">
        <v>4</v>
      </c>
      <c r="D18" s="925">
        <v>2</v>
      </c>
      <c r="E18" s="925" t="s">
        <v>1273</v>
      </c>
      <c r="F18" s="925" t="s">
        <v>1213</v>
      </c>
      <c r="G18" s="925" t="s">
        <v>74</v>
      </c>
      <c r="H18" s="415" t="s">
        <v>972</v>
      </c>
      <c r="I18" s="415">
        <v>2</v>
      </c>
      <c r="J18" s="946" t="s">
        <v>1972</v>
      </c>
      <c r="K18" s="946" t="s">
        <v>42</v>
      </c>
      <c r="L18" s="946"/>
      <c r="M18" s="951">
        <v>40000</v>
      </c>
      <c r="N18" s="951"/>
      <c r="O18" s="951">
        <v>40000</v>
      </c>
      <c r="P18" s="951"/>
      <c r="Q18" s="946" t="s">
        <v>1929</v>
      </c>
      <c r="R18" s="946" t="s">
        <v>1967</v>
      </c>
    </row>
    <row r="19" spans="1:12287" ht="48.75" customHeight="1" x14ac:dyDescent="0.25">
      <c r="A19" s="926"/>
      <c r="B19" s="926"/>
      <c r="C19" s="932"/>
      <c r="D19" s="926"/>
      <c r="E19" s="926"/>
      <c r="F19" s="926"/>
      <c r="G19" s="927"/>
      <c r="H19" s="415" t="s">
        <v>45</v>
      </c>
      <c r="I19" s="415">
        <v>80</v>
      </c>
      <c r="J19" s="959"/>
      <c r="K19" s="947"/>
      <c r="L19" s="947"/>
      <c r="M19" s="952"/>
      <c r="N19" s="952"/>
      <c r="O19" s="952"/>
      <c r="P19" s="952"/>
      <c r="Q19" s="947"/>
      <c r="R19" s="947"/>
    </row>
    <row r="20" spans="1:12287" ht="82.5" customHeight="1" x14ac:dyDescent="0.25">
      <c r="A20" s="927"/>
      <c r="B20" s="927"/>
      <c r="C20" s="933"/>
      <c r="D20" s="927"/>
      <c r="E20" s="927"/>
      <c r="F20" s="927"/>
      <c r="G20" s="413" t="s">
        <v>1276</v>
      </c>
      <c r="H20" s="413" t="s">
        <v>726</v>
      </c>
      <c r="I20" s="413">
        <v>1</v>
      </c>
      <c r="J20" s="960"/>
      <c r="K20" s="948"/>
      <c r="L20" s="948"/>
      <c r="M20" s="957"/>
      <c r="N20" s="957"/>
      <c r="O20" s="957"/>
      <c r="P20" s="957"/>
      <c r="Q20" s="948"/>
      <c r="R20" s="948"/>
    </row>
    <row r="21" spans="1:12287" ht="94.5" customHeight="1" x14ac:dyDescent="0.25">
      <c r="A21" s="925">
        <v>11</v>
      </c>
      <c r="B21" s="925">
        <v>1</v>
      </c>
      <c r="C21" s="931">
        <v>4</v>
      </c>
      <c r="D21" s="925">
        <v>2</v>
      </c>
      <c r="E21" s="925" t="s">
        <v>1973</v>
      </c>
      <c r="F21" s="925" t="s">
        <v>1974</v>
      </c>
      <c r="G21" s="925" t="s">
        <v>1253</v>
      </c>
      <c r="H21" s="415" t="s">
        <v>1975</v>
      </c>
      <c r="I21" s="415">
        <v>1</v>
      </c>
      <c r="J21" s="946" t="s">
        <v>1976</v>
      </c>
      <c r="K21" s="946" t="s">
        <v>1977</v>
      </c>
      <c r="L21" s="946"/>
      <c r="M21" s="951">
        <v>20000</v>
      </c>
      <c r="N21" s="951"/>
      <c r="O21" s="951">
        <v>20000</v>
      </c>
      <c r="P21" s="951"/>
      <c r="Q21" s="946" t="s">
        <v>1929</v>
      </c>
      <c r="R21" s="946" t="s">
        <v>1967</v>
      </c>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958"/>
      <c r="AS21" s="958"/>
      <c r="AT21" s="958"/>
      <c r="AU21" s="958"/>
      <c r="AV21" s="958"/>
      <c r="AW21" s="958"/>
      <c r="AX21" s="958"/>
      <c r="AY21" s="958"/>
      <c r="AZ21" s="958"/>
      <c r="BA21" s="958"/>
      <c r="BB21" s="958"/>
      <c r="BC21" s="958"/>
      <c r="BD21" s="958"/>
      <c r="BE21" s="958"/>
      <c r="BF21" s="958"/>
      <c r="BG21" s="958"/>
      <c r="BH21" s="958"/>
      <c r="BI21" s="958"/>
      <c r="BJ21" s="958"/>
      <c r="BK21" s="958"/>
      <c r="BL21" s="958"/>
      <c r="BM21" s="958"/>
      <c r="BN21" s="958"/>
      <c r="BO21" s="958"/>
      <c r="BP21" s="958"/>
      <c r="BQ21" s="958"/>
      <c r="BR21" s="958"/>
      <c r="BS21" s="958"/>
      <c r="BT21" s="958"/>
      <c r="BU21" s="958"/>
      <c r="BV21" s="958"/>
      <c r="BW21" s="958"/>
      <c r="BX21" s="958"/>
      <c r="BY21" s="958"/>
      <c r="BZ21" s="958"/>
      <c r="CA21" s="958"/>
      <c r="CB21" s="958"/>
      <c r="CC21" s="958"/>
      <c r="CD21" s="958"/>
      <c r="CE21" s="958"/>
      <c r="CF21" s="958"/>
      <c r="CG21" s="958"/>
      <c r="CH21" s="958"/>
      <c r="CI21" s="958"/>
      <c r="CJ21" s="958"/>
      <c r="CK21" s="958"/>
      <c r="CL21" s="958"/>
      <c r="CM21" s="958"/>
      <c r="CN21" s="958"/>
      <c r="CO21" s="958"/>
      <c r="CP21" s="958"/>
      <c r="CQ21" s="958"/>
      <c r="CR21" s="958"/>
      <c r="CS21" s="958"/>
      <c r="CT21" s="958"/>
      <c r="CU21" s="958"/>
      <c r="CV21" s="958"/>
      <c r="CW21" s="958"/>
      <c r="CX21" s="958"/>
      <c r="CY21" s="958"/>
      <c r="CZ21" s="958"/>
      <c r="DA21" s="958"/>
      <c r="DB21" s="958"/>
      <c r="DC21" s="958"/>
      <c r="DD21" s="958"/>
      <c r="DE21" s="958"/>
      <c r="DF21" s="958"/>
      <c r="DG21" s="958"/>
      <c r="DH21" s="958"/>
      <c r="DI21" s="958"/>
      <c r="DJ21" s="958"/>
      <c r="DK21" s="958"/>
      <c r="DL21" s="958"/>
      <c r="DM21" s="958"/>
      <c r="DN21" s="958"/>
      <c r="DO21" s="958"/>
      <c r="DP21" s="958"/>
      <c r="DQ21" s="958"/>
      <c r="DR21" s="958"/>
      <c r="DS21" s="958"/>
      <c r="DT21" s="958"/>
      <c r="DU21" s="958"/>
      <c r="DV21" s="958"/>
      <c r="DW21" s="958"/>
      <c r="DX21" s="958"/>
      <c r="DY21" s="958"/>
      <c r="DZ21" s="958"/>
      <c r="EA21" s="958"/>
      <c r="EB21" s="958"/>
      <c r="EC21" s="958"/>
      <c r="ED21" s="958"/>
      <c r="EE21" s="958"/>
      <c r="EF21" s="958"/>
      <c r="EG21" s="958"/>
      <c r="EH21" s="958"/>
      <c r="EI21" s="958"/>
      <c r="EJ21" s="958"/>
      <c r="EK21" s="958"/>
      <c r="EL21" s="958"/>
      <c r="EM21" s="958"/>
      <c r="EN21" s="958"/>
      <c r="EO21" s="958"/>
      <c r="EP21" s="958"/>
      <c r="EQ21" s="958"/>
      <c r="ER21" s="958"/>
      <c r="ES21" s="958"/>
      <c r="ET21" s="958"/>
      <c r="EU21" s="958"/>
      <c r="EV21" s="958"/>
      <c r="EW21" s="958"/>
      <c r="EX21" s="958"/>
      <c r="EY21" s="958"/>
      <c r="EZ21" s="958"/>
      <c r="FA21" s="958"/>
      <c r="FB21" s="958"/>
      <c r="FC21" s="958"/>
      <c r="FD21" s="958"/>
      <c r="FE21" s="958"/>
      <c r="FF21" s="958"/>
      <c r="FG21" s="958"/>
      <c r="FH21" s="958"/>
      <c r="FI21" s="958"/>
      <c r="FJ21" s="958"/>
      <c r="FK21" s="958"/>
      <c r="FL21" s="958"/>
      <c r="FM21" s="958"/>
      <c r="FN21" s="958"/>
      <c r="FO21" s="958"/>
      <c r="FP21" s="958"/>
      <c r="FQ21" s="958"/>
      <c r="FR21" s="958"/>
      <c r="FS21" s="958"/>
      <c r="FT21" s="958"/>
      <c r="FU21" s="958"/>
      <c r="FV21" s="958"/>
      <c r="FW21" s="958"/>
      <c r="FX21" s="958"/>
      <c r="FY21" s="958"/>
      <c r="FZ21" s="958"/>
      <c r="GA21" s="958"/>
      <c r="GB21" s="958"/>
      <c r="GC21" s="958"/>
      <c r="GD21" s="958"/>
      <c r="GE21" s="958"/>
      <c r="GF21" s="958"/>
      <c r="GG21" s="958"/>
      <c r="GH21" s="958"/>
      <c r="GI21" s="958"/>
      <c r="GJ21" s="958"/>
      <c r="GK21" s="958"/>
      <c r="GL21" s="958"/>
      <c r="GM21" s="958"/>
      <c r="GN21" s="958"/>
      <c r="GO21" s="958"/>
      <c r="GP21" s="958"/>
      <c r="GQ21" s="958"/>
      <c r="GR21" s="958"/>
      <c r="GS21" s="958"/>
      <c r="GT21" s="958"/>
      <c r="GU21" s="958"/>
      <c r="GV21" s="958"/>
      <c r="GW21" s="958"/>
      <c r="GX21" s="958"/>
      <c r="GY21" s="958"/>
      <c r="GZ21" s="958"/>
      <c r="HA21" s="958"/>
      <c r="HB21" s="958"/>
      <c r="HC21" s="958"/>
      <c r="HD21" s="958"/>
      <c r="HE21" s="958"/>
      <c r="HF21" s="958"/>
      <c r="HG21" s="958"/>
      <c r="HH21" s="958"/>
      <c r="HI21" s="958"/>
      <c r="HJ21" s="958"/>
      <c r="HK21" s="958"/>
      <c r="HL21" s="958"/>
      <c r="HM21" s="958"/>
      <c r="HN21" s="958"/>
      <c r="HO21" s="958"/>
      <c r="HP21" s="958"/>
      <c r="HQ21" s="958"/>
      <c r="HR21" s="958"/>
      <c r="HS21" s="958"/>
      <c r="HT21" s="958"/>
      <c r="HU21" s="958"/>
      <c r="HV21" s="958"/>
      <c r="HW21" s="958"/>
      <c r="HX21" s="958"/>
      <c r="HY21" s="958"/>
      <c r="HZ21" s="958"/>
      <c r="IA21" s="958"/>
      <c r="IB21" s="958"/>
      <c r="IC21" s="958"/>
      <c r="ID21" s="958"/>
      <c r="IE21" s="958"/>
      <c r="IF21" s="958"/>
      <c r="IG21" s="958"/>
      <c r="IH21" s="958"/>
      <c r="II21" s="958"/>
      <c r="IJ21" s="958"/>
      <c r="IK21" s="958"/>
      <c r="IL21" s="958"/>
      <c r="IM21" s="958"/>
      <c r="IN21" s="958"/>
      <c r="IO21" s="958"/>
      <c r="IP21" s="958"/>
      <c r="IQ21" s="958"/>
      <c r="IR21" s="958"/>
      <c r="IS21" s="958"/>
      <c r="IT21" s="958"/>
      <c r="IU21" s="958"/>
      <c r="IV21" s="958"/>
      <c r="IW21" s="958"/>
      <c r="IX21" s="958"/>
      <c r="IY21" s="958"/>
      <c r="IZ21" s="958"/>
      <c r="JA21" s="958"/>
      <c r="JB21" s="958"/>
      <c r="JC21" s="958"/>
      <c r="JD21" s="958"/>
      <c r="JE21" s="958"/>
      <c r="JF21" s="958"/>
      <c r="JG21" s="958"/>
      <c r="JH21" s="958"/>
      <c r="JI21" s="958"/>
      <c r="JJ21" s="958"/>
      <c r="JK21" s="958"/>
      <c r="JL21" s="958"/>
      <c r="JM21" s="958"/>
      <c r="JN21" s="958"/>
      <c r="JO21" s="958"/>
      <c r="JP21" s="958"/>
      <c r="JQ21" s="958"/>
      <c r="JR21" s="958"/>
      <c r="JS21" s="958"/>
      <c r="JT21" s="958"/>
      <c r="JU21" s="958"/>
      <c r="JV21" s="958"/>
      <c r="JW21" s="958"/>
      <c r="JX21" s="958"/>
      <c r="JY21" s="958"/>
      <c r="JZ21" s="958"/>
      <c r="KA21" s="958"/>
      <c r="KB21" s="958"/>
      <c r="KC21" s="958"/>
      <c r="KD21" s="958"/>
      <c r="KE21" s="958"/>
      <c r="KF21" s="958"/>
      <c r="KG21" s="958"/>
      <c r="KH21" s="958"/>
      <c r="KI21" s="958"/>
      <c r="KJ21" s="958"/>
      <c r="KK21" s="958"/>
      <c r="KL21" s="958"/>
      <c r="KM21" s="958"/>
      <c r="KN21" s="958"/>
      <c r="KO21" s="958"/>
      <c r="KP21" s="958"/>
      <c r="KQ21" s="958"/>
      <c r="KR21" s="958"/>
      <c r="KS21" s="958"/>
      <c r="KT21" s="958"/>
      <c r="KU21" s="958"/>
      <c r="KV21" s="958"/>
      <c r="KW21" s="958"/>
      <c r="KX21" s="958"/>
      <c r="KY21" s="958"/>
      <c r="KZ21" s="958"/>
      <c r="LA21" s="958"/>
      <c r="LB21" s="958"/>
      <c r="LC21" s="958"/>
      <c r="LD21" s="958"/>
      <c r="LE21" s="958"/>
      <c r="LF21" s="958"/>
      <c r="LG21" s="958"/>
      <c r="LH21" s="958"/>
      <c r="LI21" s="958"/>
      <c r="LJ21" s="958"/>
      <c r="LK21" s="958"/>
      <c r="LL21" s="958"/>
      <c r="LM21" s="958"/>
      <c r="LN21" s="958"/>
      <c r="LO21" s="958"/>
      <c r="LP21" s="958"/>
      <c r="LQ21" s="958"/>
      <c r="LR21" s="958"/>
      <c r="LS21" s="958"/>
      <c r="LT21" s="958"/>
      <c r="LU21" s="958"/>
      <c r="LV21" s="958"/>
      <c r="LW21" s="958"/>
      <c r="LX21" s="958"/>
      <c r="LY21" s="958"/>
      <c r="LZ21" s="958"/>
      <c r="MA21" s="958"/>
      <c r="MB21" s="958"/>
      <c r="MC21" s="958"/>
      <c r="MD21" s="958"/>
      <c r="ME21" s="958"/>
      <c r="MF21" s="958"/>
      <c r="MG21" s="958"/>
      <c r="MH21" s="958"/>
      <c r="MI21" s="958"/>
      <c r="MJ21" s="958"/>
      <c r="MK21" s="958"/>
      <c r="ML21" s="958"/>
      <c r="MM21" s="958"/>
      <c r="MN21" s="958"/>
      <c r="MO21" s="958"/>
      <c r="MP21" s="958"/>
      <c r="MQ21" s="958"/>
      <c r="MR21" s="958"/>
      <c r="MS21" s="958"/>
      <c r="MT21" s="958"/>
      <c r="MU21" s="958"/>
      <c r="MV21" s="958"/>
      <c r="MW21" s="958"/>
      <c r="MX21" s="958"/>
      <c r="MY21" s="958"/>
      <c r="MZ21" s="958"/>
      <c r="NA21" s="958"/>
      <c r="NB21" s="958"/>
      <c r="NC21" s="958"/>
      <c r="ND21" s="958"/>
      <c r="NE21" s="958"/>
      <c r="NF21" s="958"/>
      <c r="NG21" s="958"/>
      <c r="NH21" s="958"/>
      <c r="NI21" s="958"/>
      <c r="NJ21" s="958"/>
      <c r="NK21" s="958"/>
      <c r="NL21" s="958"/>
      <c r="NM21" s="958"/>
      <c r="NN21" s="958"/>
      <c r="NO21" s="958"/>
      <c r="NP21" s="958"/>
      <c r="NQ21" s="958"/>
      <c r="NR21" s="958"/>
      <c r="NS21" s="958"/>
      <c r="NT21" s="958"/>
      <c r="NU21" s="958"/>
      <c r="NV21" s="958"/>
      <c r="NW21" s="958"/>
      <c r="NX21" s="958"/>
      <c r="NY21" s="958"/>
      <c r="NZ21" s="958"/>
      <c r="OA21" s="958"/>
      <c r="OB21" s="958"/>
      <c r="OC21" s="958"/>
      <c r="OD21" s="958"/>
      <c r="OE21" s="958"/>
      <c r="OF21" s="958"/>
      <c r="OG21" s="958"/>
      <c r="OH21" s="958"/>
      <c r="OI21" s="958"/>
      <c r="OJ21" s="958"/>
      <c r="OK21" s="958"/>
      <c r="OL21" s="958"/>
      <c r="OM21" s="958"/>
      <c r="ON21" s="958"/>
      <c r="OO21" s="958"/>
      <c r="OP21" s="958"/>
      <c r="OQ21" s="958"/>
      <c r="OR21" s="958"/>
      <c r="OS21" s="958"/>
      <c r="OT21" s="958"/>
      <c r="OU21" s="958"/>
      <c r="OV21" s="958"/>
      <c r="OW21" s="958"/>
      <c r="OX21" s="958"/>
      <c r="OY21" s="958"/>
      <c r="OZ21" s="958"/>
      <c r="PA21" s="958"/>
      <c r="PB21" s="958"/>
      <c r="PC21" s="958"/>
      <c r="PD21" s="958"/>
      <c r="PE21" s="958"/>
      <c r="PF21" s="958"/>
      <c r="PG21" s="958"/>
      <c r="PH21" s="958"/>
      <c r="PI21" s="958"/>
      <c r="PJ21" s="958"/>
      <c r="PK21" s="958"/>
      <c r="PL21" s="958"/>
      <c r="PM21" s="958"/>
      <c r="PN21" s="958"/>
      <c r="PO21" s="958"/>
      <c r="PP21" s="958"/>
      <c r="PQ21" s="958"/>
      <c r="PR21" s="958"/>
      <c r="PS21" s="958"/>
      <c r="PT21" s="958"/>
      <c r="PU21" s="958"/>
      <c r="PV21" s="958"/>
      <c r="PW21" s="958"/>
      <c r="PX21" s="958"/>
      <c r="PY21" s="958"/>
      <c r="PZ21" s="958"/>
      <c r="QA21" s="958"/>
      <c r="QB21" s="958"/>
      <c r="QC21" s="958"/>
      <c r="QD21" s="958"/>
      <c r="QE21" s="958"/>
      <c r="QF21" s="958"/>
      <c r="QG21" s="958"/>
      <c r="QH21" s="958"/>
      <c r="QI21" s="958"/>
      <c r="QJ21" s="958"/>
      <c r="QK21" s="958"/>
      <c r="QL21" s="958"/>
      <c r="QM21" s="958"/>
      <c r="QN21" s="958"/>
      <c r="QO21" s="958"/>
      <c r="QP21" s="958"/>
      <c r="QQ21" s="958"/>
      <c r="QR21" s="958"/>
      <c r="QS21" s="958"/>
      <c r="QT21" s="958"/>
      <c r="QU21" s="958"/>
      <c r="QV21" s="958"/>
      <c r="QW21" s="958"/>
      <c r="QX21" s="958"/>
      <c r="QY21" s="958"/>
      <c r="QZ21" s="958"/>
      <c r="RA21" s="958"/>
      <c r="RB21" s="958"/>
      <c r="RC21" s="958"/>
      <c r="RD21" s="958"/>
      <c r="RE21" s="958"/>
      <c r="RF21" s="958"/>
      <c r="RG21" s="958"/>
      <c r="RH21" s="958"/>
      <c r="RI21" s="958"/>
      <c r="RJ21" s="958"/>
      <c r="RK21" s="958"/>
      <c r="RL21" s="958"/>
      <c r="RM21" s="958"/>
      <c r="RN21" s="958"/>
      <c r="RO21" s="958"/>
      <c r="RP21" s="958"/>
      <c r="RQ21" s="958"/>
      <c r="RR21" s="958"/>
      <c r="RS21" s="958"/>
      <c r="RT21" s="958"/>
      <c r="RU21" s="958"/>
      <c r="RV21" s="958"/>
      <c r="RW21" s="958"/>
      <c r="RX21" s="958"/>
      <c r="RY21" s="958"/>
      <c r="RZ21" s="958"/>
      <c r="SA21" s="958"/>
      <c r="SB21" s="958"/>
      <c r="SC21" s="958"/>
      <c r="SD21" s="958"/>
      <c r="SE21" s="958"/>
      <c r="SF21" s="958"/>
      <c r="SG21" s="958"/>
      <c r="SH21" s="958"/>
      <c r="SI21" s="958"/>
      <c r="SJ21" s="958"/>
      <c r="SK21" s="958"/>
      <c r="SL21" s="958"/>
      <c r="SM21" s="958"/>
      <c r="SN21" s="958"/>
      <c r="SO21" s="958"/>
      <c r="SP21" s="958"/>
      <c r="SQ21" s="958"/>
      <c r="SR21" s="958"/>
      <c r="SS21" s="958"/>
      <c r="ST21" s="958"/>
      <c r="SU21" s="958"/>
      <c r="SV21" s="958"/>
      <c r="SW21" s="958"/>
      <c r="SX21" s="958"/>
      <c r="SY21" s="958"/>
      <c r="SZ21" s="958"/>
      <c r="TA21" s="958"/>
      <c r="TB21" s="958"/>
      <c r="TC21" s="958"/>
      <c r="TD21" s="958"/>
      <c r="TE21" s="958"/>
      <c r="TF21" s="958"/>
      <c r="TG21" s="958"/>
      <c r="TH21" s="958"/>
      <c r="TI21" s="958"/>
      <c r="TJ21" s="958"/>
      <c r="TK21" s="958"/>
      <c r="TL21" s="958"/>
      <c r="TM21" s="958"/>
      <c r="TN21" s="958"/>
      <c r="TO21" s="958"/>
      <c r="TP21" s="958"/>
      <c r="TQ21" s="958"/>
      <c r="TR21" s="958"/>
      <c r="TS21" s="958"/>
      <c r="TT21" s="958"/>
      <c r="TU21" s="958"/>
      <c r="TV21" s="958"/>
      <c r="TW21" s="958"/>
      <c r="TX21" s="958"/>
      <c r="TY21" s="958"/>
      <c r="TZ21" s="958"/>
      <c r="UA21" s="958"/>
      <c r="UB21" s="958"/>
      <c r="UC21" s="958"/>
      <c r="UD21" s="958"/>
      <c r="UE21" s="958"/>
      <c r="UF21" s="958"/>
      <c r="UG21" s="958"/>
      <c r="UH21" s="958"/>
      <c r="UI21" s="958"/>
      <c r="UJ21" s="958"/>
      <c r="UK21" s="958"/>
      <c r="UL21" s="958"/>
      <c r="UM21" s="958"/>
      <c r="UN21" s="958"/>
      <c r="UO21" s="958"/>
      <c r="UP21" s="958"/>
      <c r="UQ21" s="958"/>
      <c r="UR21" s="958"/>
      <c r="US21" s="958"/>
      <c r="UT21" s="958"/>
      <c r="UU21" s="958"/>
      <c r="UV21" s="958"/>
      <c r="UW21" s="958"/>
      <c r="UX21" s="958"/>
      <c r="UY21" s="958"/>
      <c r="UZ21" s="958"/>
      <c r="VA21" s="958"/>
      <c r="VB21" s="958"/>
      <c r="VC21" s="958"/>
      <c r="VD21" s="958"/>
      <c r="VE21" s="958"/>
      <c r="VF21" s="958"/>
      <c r="VG21" s="958"/>
      <c r="VH21" s="958"/>
      <c r="VI21" s="958"/>
      <c r="VJ21" s="958"/>
      <c r="VK21" s="958"/>
      <c r="VL21" s="958"/>
      <c r="VM21" s="958"/>
      <c r="VN21" s="958"/>
      <c r="VO21" s="958"/>
      <c r="VP21" s="958"/>
      <c r="VQ21" s="958"/>
      <c r="VR21" s="958"/>
      <c r="VS21" s="958"/>
      <c r="VT21" s="958"/>
      <c r="VU21" s="958"/>
      <c r="VV21" s="958"/>
      <c r="VW21" s="958"/>
      <c r="VX21" s="958"/>
      <c r="VY21" s="958"/>
      <c r="VZ21" s="958"/>
      <c r="WA21" s="958"/>
      <c r="WB21" s="958"/>
      <c r="WC21" s="958"/>
      <c r="WD21" s="958"/>
      <c r="WE21" s="958"/>
      <c r="WF21" s="958"/>
      <c r="WG21" s="958"/>
      <c r="WH21" s="958"/>
      <c r="WI21" s="958"/>
      <c r="WJ21" s="958"/>
      <c r="WK21" s="958"/>
      <c r="WL21" s="958"/>
      <c r="WM21" s="958"/>
      <c r="WN21" s="958"/>
      <c r="WO21" s="958"/>
      <c r="WP21" s="958"/>
      <c r="WQ21" s="958"/>
      <c r="WR21" s="958"/>
      <c r="WS21" s="958"/>
      <c r="WT21" s="958"/>
      <c r="WU21" s="958"/>
      <c r="WV21" s="958"/>
      <c r="WW21" s="958"/>
      <c r="WX21" s="958"/>
      <c r="WY21" s="958"/>
      <c r="WZ21" s="958"/>
      <c r="XA21" s="958"/>
      <c r="XB21" s="958"/>
      <c r="XC21" s="958"/>
      <c r="XD21" s="958"/>
      <c r="XE21" s="958"/>
      <c r="XF21" s="958"/>
      <c r="XG21" s="958"/>
      <c r="XH21" s="958"/>
      <c r="XI21" s="958"/>
      <c r="XJ21" s="958"/>
      <c r="XK21" s="958"/>
      <c r="XL21" s="958"/>
      <c r="XM21" s="958"/>
      <c r="XN21" s="958"/>
      <c r="XO21" s="958"/>
      <c r="XP21" s="958"/>
      <c r="XQ21" s="958"/>
      <c r="XR21" s="958"/>
      <c r="XS21" s="958"/>
      <c r="XT21" s="958"/>
      <c r="XU21" s="958"/>
      <c r="XV21" s="958"/>
      <c r="XW21" s="958"/>
      <c r="XX21" s="958"/>
      <c r="XY21" s="958"/>
      <c r="XZ21" s="958"/>
      <c r="YA21" s="958"/>
      <c r="YB21" s="958"/>
      <c r="YC21" s="958"/>
      <c r="YD21" s="958"/>
      <c r="YE21" s="958"/>
      <c r="YF21" s="958"/>
      <c r="YG21" s="958"/>
      <c r="YH21" s="958"/>
      <c r="YI21" s="958"/>
      <c r="YJ21" s="958"/>
      <c r="YK21" s="958"/>
      <c r="YL21" s="958"/>
      <c r="YM21" s="958"/>
      <c r="YN21" s="958"/>
      <c r="YO21" s="958"/>
      <c r="YP21" s="958"/>
      <c r="YQ21" s="958"/>
      <c r="YR21" s="958"/>
      <c r="YS21" s="958"/>
      <c r="YT21" s="958"/>
      <c r="YU21" s="958"/>
      <c r="YV21" s="958"/>
      <c r="YW21" s="958"/>
      <c r="YX21" s="958"/>
      <c r="YY21" s="958"/>
      <c r="YZ21" s="958"/>
      <c r="ZA21" s="958"/>
      <c r="ZB21" s="958"/>
      <c r="ZC21" s="958"/>
      <c r="ZD21" s="958"/>
      <c r="ZE21" s="958"/>
      <c r="ZF21" s="958"/>
      <c r="ZG21" s="958"/>
      <c r="ZH21" s="958"/>
      <c r="ZI21" s="958"/>
      <c r="ZJ21" s="958"/>
      <c r="ZK21" s="958"/>
      <c r="ZL21" s="958"/>
      <c r="ZM21" s="958"/>
      <c r="ZN21" s="958"/>
      <c r="ZO21" s="958"/>
      <c r="ZP21" s="958"/>
      <c r="ZQ21" s="958"/>
      <c r="ZR21" s="958"/>
      <c r="ZS21" s="958"/>
      <c r="ZT21" s="958"/>
      <c r="ZU21" s="958"/>
      <c r="ZV21" s="958"/>
      <c r="ZW21" s="958"/>
      <c r="ZX21" s="958"/>
      <c r="ZY21" s="958"/>
      <c r="ZZ21" s="958"/>
      <c r="AAA21" s="958"/>
      <c r="AAB21" s="958"/>
      <c r="AAC21" s="958"/>
      <c r="AAD21" s="958"/>
      <c r="AAE21" s="958"/>
      <c r="AAF21" s="958"/>
      <c r="AAG21" s="958"/>
      <c r="AAH21" s="958"/>
      <c r="AAI21" s="958"/>
      <c r="AAJ21" s="958"/>
      <c r="AAK21" s="958"/>
      <c r="AAL21" s="958"/>
      <c r="AAM21" s="958"/>
      <c r="AAN21" s="958"/>
      <c r="AAO21" s="958"/>
      <c r="AAP21" s="958"/>
      <c r="AAQ21" s="958"/>
      <c r="AAR21" s="958"/>
      <c r="AAS21" s="958"/>
      <c r="AAT21" s="958"/>
      <c r="AAU21" s="958"/>
      <c r="AAV21" s="958"/>
      <c r="AAW21" s="958"/>
      <c r="AAX21" s="958"/>
      <c r="AAY21" s="958"/>
      <c r="AAZ21" s="958"/>
      <c r="ABA21" s="958"/>
      <c r="ABB21" s="958"/>
      <c r="ABC21" s="958"/>
      <c r="ABD21" s="958"/>
      <c r="ABE21" s="958"/>
      <c r="ABF21" s="958"/>
      <c r="ABG21" s="958"/>
      <c r="ABH21" s="958"/>
      <c r="ABI21" s="958"/>
      <c r="ABJ21" s="958"/>
      <c r="ABK21" s="958"/>
      <c r="ABL21" s="958"/>
      <c r="ABM21" s="958"/>
      <c r="ABN21" s="958"/>
      <c r="ABO21" s="958"/>
      <c r="ABP21" s="958"/>
      <c r="ABQ21" s="958"/>
      <c r="ABR21" s="958"/>
      <c r="ABS21" s="958"/>
      <c r="ABT21" s="958"/>
      <c r="ABU21" s="958"/>
      <c r="ABV21" s="958"/>
      <c r="ABW21" s="958"/>
      <c r="ABX21" s="958"/>
      <c r="ABY21" s="958"/>
      <c r="ABZ21" s="958"/>
      <c r="ACA21" s="958"/>
      <c r="ACB21" s="958"/>
      <c r="ACC21" s="958"/>
      <c r="ACD21" s="958"/>
      <c r="ACE21" s="958"/>
      <c r="ACF21" s="958"/>
      <c r="ACG21" s="958"/>
      <c r="ACH21" s="958"/>
      <c r="ACI21" s="958"/>
      <c r="ACJ21" s="958"/>
      <c r="ACK21" s="958"/>
      <c r="ACL21" s="958"/>
      <c r="ACM21" s="958"/>
      <c r="ACN21" s="958"/>
      <c r="ACO21" s="958"/>
      <c r="ACP21" s="958"/>
      <c r="ACQ21" s="958"/>
      <c r="ACR21" s="958"/>
      <c r="ACS21" s="958"/>
      <c r="ACT21" s="958"/>
      <c r="ACU21" s="958"/>
      <c r="ACV21" s="958"/>
      <c r="ACW21" s="958"/>
      <c r="ACX21" s="958"/>
      <c r="ACY21" s="958"/>
      <c r="ACZ21" s="958"/>
      <c r="ADA21" s="958"/>
      <c r="ADB21" s="958"/>
      <c r="ADC21" s="958"/>
      <c r="ADD21" s="958"/>
      <c r="ADE21" s="958"/>
      <c r="ADF21" s="958"/>
      <c r="ADG21" s="958"/>
      <c r="ADH21" s="958"/>
      <c r="ADI21" s="958"/>
      <c r="ADJ21" s="958"/>
      <c r="ADK21" s="958"/>
      <c r="ADL21" s="958"/>
      <c r="ADM21" s="958"/>
      <c r="ADN21" s="958"/>
      <c r="ADO21" s="958"/>
      <c r="ADP21" s="958"/>
      <c r="ADQ21" s="958"/>
      <c r="ADR21" s="958"/>
      <c r="ADS21" s="958"/>
      <c r="ADT21" s="958"/>
      <c r="ADU21" s="958"/>
      <c r="ADV21" s="958"/>
      <c r="ADW21" s="958"/>
      <c r="ADX21" s="958"/>
      <c r="ADY21" s="958"/>
      <c r="ADZ21" s="958"/>
      <c r="AEA21" s="958"/>
      <c r="AEB21" s="958"/>
      <c r="AEC21" s="958"/>
      <c r="AED21" s="958"/>
      <c r="AEE21" s="958"/>
      <c r="AEF21" s="958"/>
      <c r="AEG21" s="958"/>
      <c r="AEH21" s="958"/>
      <c r="AEI21" s="958"/>
      <c r="AEJ21" s="958"/>
      <c r="AEK21" s="958"/>
      <c r="AEL21" s="958"/>
      <c r="AEM21" s="958"/>
      <c r="AEN21" s="958"/>
      <c r="AEO21" s="958"/>
      <c r="AEP21" s="958"/>
      <c r="AEQ21" s="958"/>
      <c r="AER21" s="958"/>
      <c r="AES21" s="958"/>
      <c r="AET21" s="958"/>
      <c r="AEU21" s="958"/>
      <c r="AEV21" s="958"/>
      <c r="AEW21" s="958"/>
      <c r="AEX21" s="958"/>
      <c r="AEY21" s="958"/>
      <c r="AEZ21" s="958"/>
      <c r="AFA21" s="958"/>
      <c r="AFB21" s="958"/>
      <c r="AFC21" s="958"/>
      <c r="AFD21" s="958"/>
      <c r="AFE21" s="958"/>
      <c r="AFF21" s="958"/>
      <c r="AFG21" s="958"/>
      <c r="AFH21" s="958"/>
      <c r="AFI21" s="958"/>
      <c r="AFJ21" s="958"/>
      <c r="AFK21" s="958"/>
      <c r="AFL21" s="958"/>
      <c r="AFM21" s="958"/>
      <c r="AFN21" s="958"/>
      <c r="AFO21" s="958"/>
      <c r="AFP21" s="958"/>
      <c r="AFQ21" s="958"/>
      <c r="AFR21" s="958"/>
      <c r="AFS21" s="958"/>
      <c r="AFT21" s="958"/>
      <c r="AFU21" s="958"/>
      <c r="AFV21" s="958"/>
      <c r="AFW21" s="958"/>
      <c r="AFX21" s="958"/>
      <c r="AFY21" s="958"/>
      <c r="AFZ21" s="958"/>
      <c r="AGA21" s="958"/>
      <c r="AGB21" s="958"/>
      <c r="AGC21" s="958"/>
      <c r="AGD21" s="958"/>
      <c r="AGE21" s="958"/>
      <c r="AGF21" s="958"/>
      <c r="AGG21" s="958"/>
      <c r="AGH21" s="958"/>
      <c r="AGI21" s="958"/>
      <c r="AGJ21" s="958"/>
      <c r="AGK21" s="958"/>
      <c r="AGL21" s="958"/>
      <c r="AGM21" s="958"/>
      <c r="AGN21" s="958"/>
      <c r="AGO21" s="958"/>
      <c r="AGP21" s="958"/>
      <c r="AGQ21" s="958"/>
      <c r="AGR21" s="958"/>
      <c r="AGS21" s="958"/>
      <c r="AGT21" s="958"/>
      <c r="AGU21" s="958"/>
      <c r="AGV21" s="958"/>
      <c r="AGW21" s="958"/>
      <c r="AGX21" s="958"/>
      <c r="AGY21" s="958"/>
      <c r="AGZ21" s="958"/>
      <c r="AHA21" s="958"/>
      <c r="AHB21" s="958"/>
      <c r="AHC21" s="958"/>
      <c r="AHD21" s="958"/>
      <c r="AHE21" s="958"/>
      <c r="AHF21" s="958"/>
      <c r="AHG21" s="958"/>
      <c r="AHH21" s="958"/>
      <c r="AHI21" s="958"/>
      <c r="AHJ21" s="958"/>
      <c r="AHK21" s="958"/>
      <c r="AHL21" s="958"/>
      <c r="AHM21" s="958"/>
      <c r="AHN21" s="958"/>
      <c r="AHO21" s="958"/>
      <c r="AHP21" s="958"/>
      <c r="AHQ21" s="958"/>
      <c r="AHR21" s="958"/>
      <c r="AHS21" s="958"/>
      <c r="AHT21" s="958"/>
      <c r="AHU21" s="958"/>
      <c r="AHV21" s="958"/>
      <c r="AHW21" s="958"/>
      <c r="AHX21" s="958"/>
      <c r="AHY21" s="958"/>
      <c r="AHZ21" s="958"/>
      <c r="AIA21" s="958"/>
      <c r="AIB21" s="958"/>
      <c r="AIC21" s="958"/>
      <c r="AID21" s="958"/>
      <c r="AIE21" s="958"/>
      <c r="AIF21" s="958"/>
      <c r="AIG21" s="958"/>
      <c r="AIH21" s="958"/>
      <c r="AII21" s="958"/>
      <c r="AIJ21" s="958"/>
      <c r="AIK21" s="958"/>
      <c r="AIL21" s="958"/>
      <c r="AIM21" s="958"/>
      <c r="AIN21" s="958"/>
      <c r="AIO21" s="958"/>
      <c r="AIP21" s="958"/>
      <c r="AIQ21" s="958"/>
      <c r="AIR21" s="958"/>
      <c r="AIS21" s="958"/>
      <c r="AIT21" s="958"/>
      <c r="AIU21" s="958"/>
      <c r="AIV21" s="958"/>
      <c r="AIW21" s="958"/>
      <c r="AIX21" s="958"/>
      <c r="AIY21" s="958"/>
      <c r="AIZ21" s="958"/>
      <c r="AJA21" s="958"/>
      <c r="AJB21" s="958"/>
      <c r="AJC21" s="958"/>
      <c r="AJD21" s="958"/>
      <c r="AJE21" s="958"/>
      <c r="AJF21" s="958"/>
      <c r="AJG21" s="958"/>
      <c r="AJH21" s="958"/>
      <c r="AJI21" s="958"/>
      <c r="AJJ21" s="958"/>
      <c r="AJK21" s="958"/>
      <c r="AJL21" s="958"/>
      <c r="AJM21" s="958"/>
      <c r="AJN21" s="958"/>
      <c r="AJO21" s="958"/>
      <c r="AJP21" s="958"/>
      <c r="AJQ21" s="958"/>
      <c r="AJR21" s="958"/>
      <c r="AJS21" s="958"/>
      <c r="AJT21" s="958"/>
      <c r="AJU21" s="958"/>
      <c r="AJV21" s="958"/>
      <c r="AJW21" s="958"/>
      <c r="AJX21" s="958"/>
      <c r="AJY21" s="958"/>
      <c r="AJZ21" s="958"/>
      <c r="AKA21" s="958"/>
      <c r="AKB21" s="958"/>
      <c r="AKC21" s="958"/>
      <c r="AKD21" s="958"/>
      <c r="AKE21" s="958"/>
      <c r="AKF21" s="958"/>
      <c r="AKG21" s="958"/>
      <c r="AKH21" s="958"/>
      <c r="AKI21" s="958"/>
      <c r="AKJ21" s="958"/>
      <c r="AKK21" s="958"/>
      <c r="AKL21" s="958"/>
      <c r="AKM21" s="958"/>
      <c r="AKN21" s="958"/>
      <c r="AKO21" s="958"/>
      <c r="AKP21" s="958"/>
      <c r="AKQ21" s="958"/>
      <c r="AKR21" s="958"/>
      <c r="AKS21" s="958"/>
      <c r="AKT21" s="958"/>
      <c r="AKU21" s="958"/>
      <c r="AKV21" s="958"/>
      <c r="AKW21" s="958"/>
      <c r="AKX21" s="958"/>
      <c r="AKY21" s="958"/>
      <c r="AKZ21" s="958"/>
      <c r="ALA21" s="958"/>
      <c r="ALB21" s="958"/>
      <c r="ALC21" s="958"/>
      <c r="ALD21" s="958"/>
      <c r="ALE21" s="958"/>
      <c r="ALF21" s="958"/>
      <c r="ALG21" s="958"/>
      <c r="ALH21" s="958"/>
      <c r="ALI21" s="958"/>
      <c r="ALJ21" s="958"/>
      <c r="ALK21" s="958"/>
      <c r="ALL21" s="958"/>
      <c r="ALM21" s="958"/>
      <c r="ALN21" s="958"/>
      <c r="ALO21" s="958"/>
      <c r="ALP21" s="958"/>
      <c r="ALQ21" s="958"/>
      <c r="ALR21" s="958"/>
      <c r="ALS21" s="958"/>
      <c r="ALT21" s="958"/>
      <c r="ALU21" s="958"/>
      <c r="ALV21" s="958"/>
      <c r="ALW21" s="958"/>
      <c r="ALX21" s="958"/>
      <c r="ALY21" s="958"/>
      <c r="ALZ21" s="958"/>
      <c r="AMA21" s="958"/>
      <c r="AMB21" s="958"/>
      <c r="AMC21" s="958"/>
      <c r="AMD21" s="958"/>
      <c r="AME21" s="958"/>
      <c r="AMF21" s="958"/>
      <c r="AMG21" s="958"/>
      <c r="AMH21" s="958"/>
      <c r="AMI21" s="958"/>
      <c r="AMJ21" s="958"/>
      <c r="AMK21" s="958"/>
      <c r="AML21" s="958"/>
      <c r="AMM21" s="958"/>
      <c r="AMN21" s="958"/>
      <c r="AMO21" s="958"/>
      <c r="AMP21" s="958"/>
      <c r="AMQ21" s="958"/>
      <c r="AMR21" s="958"/>
      <c r="AMS21" s="958"/>
      <c r="AMT21" s="958"/>
      <c r="AMU21" s="958"/>
      <c r="AMV21" s="958"/>
      <c r="AMW21" s="958"/>
      <c r="AMX21" s="958"/>
      <c r="AMY21" s="958"/>
      <c r="AMZ21" s="958"/>
      <c r="ANA21" s="958"/>
      <c r="ANB21" s="958"/>
      <c r="ANC21" s="958"/>
      <c r="AND21" s="958"/>
      <c r="ANE21" s="958"/>
      <c r="ANF21" s="958"/>
      <c r="ANG21" s="958"/>
      <c r="ANH21" s="958"/>
      <c r="ANI21" s="958"/>
      <c r="ANJ21" s="958"/>
      <c r="ANK21" s="958"/>
      <c r="ANL21" s="958"/>
      <c r="ANM21" s="958"/>
      <c r="ANN21" s="958"/>
      <c r="ANO21" s="958"/>
      <c r="ANP21" s="958"/>
      <c r="ANQ21" s="958"/>
      <c r="ANR21" s="958"/>
      <c r="ANS21" s="958"/>
      <c r="ANT21" s="958"/>
      <c r="ANU21" s="958"/>
      <c r="ANV21" s="958"/>
      <c r="ANW21" s="958"/>
      <c r="ANX21" s="958"/>
      <c r="ANY21" s="958"/>
      <c r="ANZ21" s="958"/>
      <c r="AOA21" s="958"/>
      <c r="AOB21" s="958"/>
      <c r="AOC21" s="958"/>
      <c r="AOD21" s="958"/>
      <c r="AOE21" s="958"/>
      <c r="AOF21" s="958"/>
      <c r="AOG21" s="958"/>
      <c r="AOH21" s="958"/>
      <c r="AOI21" s="958"/>
      <c r="AOJ21" s="958"/>
      <c r="AOK21" s="958"/>
      <c r="AOL21" s="958"/>
      <c r="AOM21" s="958"/>
      <c r="AON21" s="958"/>
      <c r="AOO21" s="958"/>
      <c r="AOP21" s="958"/>
      <c r="AOQ21" s="958"/>
      <c r="AOR21" s="958"/>
      <c r="AOS21" s="958"/>
      <c r="AOT21" s="958"/>
      <c r="AOU21" s="958"/>
      <c r="AOV21" s="958"/>
      <c r="AOW21" s="958"/>
      <c r="AOX21" s="958"/>
      <c r="AOY21" s="958"/>
      <c r="AOZ21" s="958"/>
      <c r="APA21" s="958"/>
      <c r="APB21" s="958"/>
      <c r="APC21" s="958"/>
      <c r="APD21" s="958"/>
      <c r="APE21" s="958"/>
      <c r="APF21" s="958"/>
      <c r="APG21" s="958"/>
      <c r="APH21" s="958"/>
      <c r="API21" s="958"/>
      <c r="APJ21" s="958"/>
      <c r="APK21" s="958"/>
      <c r="APL21" s="958"/>
      <c r="APM21" s="958"/>
      <c r="APN21" s="958"/>
      <c r="APO21" s="958"/>
      <c r="APP21" s="958"/>
      <c r="APQ21" s="958"/>
      <c r="APR21" s="958"/>
      <c r="APS21" s="958"/>
      <c r="APT21" s="958"/>
      <c r="APU21" s="958"/>
      <c r="APV21" s="958"/>
      <c r="APW21" s="958"/>
      <c r="APX21" s="958"/>
      <c r="APY21" s="958"/>
      <c r="APZ21" s="958"/>
      <c r="AQA21" s="958"/>
      <c r="AQB21" s="958"/>
      <c r="AQC21" s="958"/>
      <c r="AQD21" s="958"/>
      <c r="AQE21" s="958"/>
      <c r="AQF21" s="958"/>
      <c r="AQG21" s="958"/>
      <c r="AQH21" s="958"/>
      <c r="AQI21" s="958"/>
      <c r="AQJ21" s="958"/>
      <c r="AQK21" s="958"/>
      <c r="AQL21" s="958"/>
      <c r="AQM21" s="958"/>
      <c r="AQN21" s="958"/>
      <c r="AQO21" s="958"/>
      <c r="AQP21" s="958"/>
      <c r="AQQ21" s="958"/>
      <c r="AQR21" s="958"/>
      <c r="AQS21" s="958"/>
      <c r="AQT21" s="958"/>
      <c r="AQU21" s="958"/>
      <c r="AQV21" s="958"/>
      <c r="AQW21" s="958"/>
      <c r="AQX21" s="958"/>
      <c r="AQY21" s="958"/>
      <c r="AQZ21" s="958"/>
      <c r="ARA21" s="958"/>
      <c r="ARB21" s="958"/>
      <c r="ARC21" s="958"/>
      <c r="ARD21" s="958"/>
      <c r="ARE21" s="958"/>
      <c r="ARF21" s="958"/>
      <c r="ARG21" s="958"/>
      <c r="ARH21" s="958"/>
      <c r="ARI21" s="958"/>
      <c r="ARJ21" s="958"/>
      <c r="ARK21" s="958"/>
      <c r="ARL21" s="958"/>
      <c r="ARM21" s="958"/>
      <c r="ARN21" s="958"/>
      <c r="ARO21" s="958"/>
      <c r="ARP21" s="958"/>
      <c r="ARQ21" s="958"/>
      <c r="ARR21" s="958"/>
      <c r="ARS21" s="958"/>
      <c r="ART21" s="958"/>
      <c r="ARU21" s="958"/>
      <c r="ARV21" s="958"/>
      <c r="ARW21" s="958"/>
      <c r="ARX21" s="958"/>
      <c r="ARY21" s="958"/>
      <c r="ARZ21" s="958"/>
      <c r="ASA21" s="958"/>
      <c r="ASB21" s="958"/>
      <c r="ASC21" s="958"/>
      <c r="ASD21" s="958"/>
      <c r="ASE21" s="958"/>
      <c r="ASF21" s="958"/>
      <c r="ASG21" s="958"/>
      <c r="ASH21" s="958"/>
      <c r="ASI21" s="958"/>
      <c r="ASJ21" s="958"/>
      <c r="ASK21" s="958"/>
      <c r="ASL21" s="958"/>
      <c r="ASM21" s="958"/>
      <c r="ASN21" s="958"/>
      <c r="ASO21" s="958"/>
      <c r="ASP21" s="958"/>
      <c r="ASQ21" s="958"/>
      <c r="ASR21" s="958"/>
      <c r="ASS21" s="958"/>
      <c r="AST21" s="958"/>
      <c r="ASU21" s="958"/>
      <c r="ASV21" s="958"/>
      <c r="ASW21" s="958"/>
      <c r="ASX21" s="958"/>
      <c r="ASY21" s="958"/>
      <c r="ASZ21" s="958"/>
      <c r="ATA21" s="958"/>
      <c r="ATB21" s="958"/>
      <c r="ATC21" s="958"/>
      <c r="ATD21" s="958"/>
      <c r="ATE21" s="958"/>
      <c r="ATF21" s="958"/>
      <c r="ATG21" s="958"/>
      <c r="ATH21" s="958"/>
      <c r="ATI21" s="958"/>
      <c r="ATJ21" s="958"/>
      <c r="ATK21" s="958"/>
      <c r="ATL21" s="958"/>
      <c r="ATM21" s="958"/>
      <c r="ATN21" s="958"/>
      <c r="ATO21" s="958"/>
      <c r="ATP21" s="958"/>
      <c r="ATQ21" s="958"/>
      <c r="ATR21" s="958"/>
      <c r="ATS21" s="958"/>
      <c r="ATT21" s="958"/>
      <c r="ATU21" s="958"/>
      <c r="ATV21" s="958"/>
      <c r="ATW21" s="958"/>
      <c r="ATX21" s="958"/>
      <c r="ATY21" s="958"/>
      <c r="ATZ21" s="958"/>
      <c r="AUA21" s="958"/>
      <c r="AUB21" s="958"/>
      <c r="AUC21" s="958"/>
      <c r="AUD21" s="958"/>
      <c r="AUE21" s="958"/>
      <c r="AUF21" s="958"/>
      <c r="AUG21" s="958"/>
      <c r="AUH21" s="958"/>
      <c r="AUI21" s="958"/>
      <c r="AUJ21" s="958"/>
      <c r="AUK21" s="958"/>
      <c r="AUL21" s="958"/>
      <c r="AUM21" s="958"/>
      <c r="AUN21" s="958"/>
      <c r="AUO21" s="958"/>
      <c r="AUP21" s="958"/>
      <c r="AUQ21" s="958"/>
      <c r="AUR21" s="958"/>
      <c r="AUS21" s="958"/>
      <c r="AUT21" s="958"/>
      <c r="AUU21" s="958"/>
      <c r="AUV21" s="958"/>
      <c r="AUW21" s="958"/>
      <c r="AUX21" s="958"/>
      <c r="AUY21" s="958"/>
      <c r="AUZ21" s="958"/>
      <c r="AVA21" s="958"/>
      <c r="AVB21" s="958"/>
      <c r="AVC21" s="958"/>
      <c r="AVD21" s="958"/>
      <c r="AVE21" s="958"/>
      <c r="AVF21" s="958"/>
      <c r="AVG21" s="958"/>
      <c r="AVH21" s="958"/>
      <c r="AVI21" s="958"/>
      <c r="AVJ21" s="958"/>
      <c r="AVK21" s="958"/>
      <c r="AVL21" s="958"/>
      <c r="AVM21" s="958"/>
      <c r="AVN21" s="958"/>
      <c r="AVO21" s="958"/>
      <c r="AVP21" s="958"/>
      <c r="AVQ21" s="958"/>
      <c r="AVR21" s="958"/>
      <c r="AVS21" s="958"/>
      <c r="AVT21" s="958"/>
      <c r="AVU21" s="958"/>
      <c r="AVV21" s="958"/>
      <c r="AVW21" s="958"/>
      <c r="AVX21" s="958"/>
      <c r="AVY21" s="958"/>
      <c r="AVZ21" s="958"/>
      <c r="AWA21" s="958"/>
      <c r="AWB21" s="958"/>
      <c r="AWC21" s="958"/>
      <c r="AWD21" s="958"/>
      <c r="AWE21" s="958"/>
      <c r="AWF21" s="958"/>
      <c r="AWG21" s="958"/>
      <c r="AWH21" s="958"/>
      <c r="AWI21" s="958"/>
      <c r="AWJ21" s="958"/>
      <c r="AWK21" s="958"/>
      <c r="AWL21" s="958"/>
      <c r="AWM21" s="958"/>
      <c r="AWN21" s="958"/>
      <c r="AWO21" s="958"/>
      <c r="AWP21" s="958"/>
      <c r="AWQ21" s="958"/>
      <c r="AWR21" s="958"/>
      <c r="AWS21" s="958"/>
      <c r="AWT21" s="958"/>
      <c r="AWU21" s="958"/>
      <c r="AWV21" s="958"/>
      <c r="AWW21" s="958"/>
      <c r="AWX21" s="958"/>
      <c r="AWY21" s="958"/>
      <c r="AWZ21" s="958"/>
      <c r="AXA21" s="958"/>
      <c r="AXB21" s="958"/>
      <c r="AXC21" s="958"/>
      <c r="AXD21" s="958"/>
      <c r="AXE21" s="958"/>
      <c r="AXF21" s="958"/>
      <c r="AXG21" s="958"/>
      <c r="AXH21" s="958"/>
      <c r="AXI21" s="958"/>
      <c r="AXJ21" s="958"/>
      <c r="AXK21" s="958"/>
      <c r="AXL21" s="958"/>
      <c r="AXM21" s="958"/>
      <c r="AXN21" s="958"/>
      <c r="AXO21" s="958"/>
      <c r="AXP21" s="958"/>
      <c r="AXQ21" s="958"/>
      <c r="AXR21" s="958"/>
      <c r="AXS21" s="958"/>
      <c r="AXT21" s="958"/>
      <c r="AXU21" s="958"/>
      <c r="AXV21" s="958"/>
      <c r="AXW21" s="958"/>
      <c r="AXX21" s="958"/>
      <c r="AXY21" s="958"/>
      <c r="AXZ21" s="958"/>
      <c r="AYA21" s="958"/>
      <c r="AYB21" s="958"/>
      <c r="AYC21" s="958"/>
      <c r="AYD21" s="958"/>
      <c r="AYE21" s="958"/>
      <c r="AYF21" s="958"/>
      <c r="AYG21" s="958"/>
      <c r="AYH21" s="958"/>
      <c r="AYI21" s="958"/>
      <c r="AYJ21" s="958"/>
      <c r="AYK21" s="958"/>
      <c r="AYL21" s="958"/>
      <c r="AYM21" s="958"/>
      <c r="AYN21" s="958"/>
      <c r="AYO21" s="958"/>
      <c r="AYP21" s="958"/>
      <c r="AYQ21" s="958"/>
      <c r="AYR21" s="958"/>
      <c r="AYS21" s="958"/>
      <c r="AYT21" s="958"/>
      <c r="AYU21" s="958"/>
      <c r="AYV21" s="958"/>
      <c r="AYW21" s="958"/>
      <c r="AYX21" s="958"/>
      <c r="AYY21" s="958"/>
      <c r="AYZ21" s="958"/>
      <c r="AZA21" s="958"/>
      <c r="AZB21" s="958"/>
      <c r="AZC21" s="958"/>
      <c r="AZD21" s="958"/>
      <c r="AZE21" s="958"/>
      <c r="AZF21" s="958"/>
      <c r="AZG21" s="958"/>
      <c r="AZH21" s="958"/>
      <c r="AZI21" s="958"/>
      <c r="AZJ21" s="958"/>
      <c r="AZK21" s="958"/>
      <c r="AZL21" s="958"/>
      <c r="AZM21" s="958"/>
      <c r="AZN21" s="958"/>
      <c r="AZO21" s="958"/>
      <c r="AZP21" s="958"/>
      <c r="AZQ21" s="958"/>
      <c r="AZR21" s="958"/>
      <c r="AZS21" s="958"/>
      <c r="AZT21" s="958"/>
      <c r="AZU21" s="958"/>
      <c r="AZV21" s="958"/>
      <c r="AZW21" s="958"/>
      <c r="AZX21" s="958"/>
      <c r="AZY21" s="958"/>
      <c r="AZZ21" s="958"/>
      <c r="BAA21" s="958"/>
      <c r="BAB21" s="958"/>
      <c r="BAC21" s="958"/>
      <c r="BAD21" s="958"/>
      <c r="BAE21" s="958"/>
      <c r="BAF21" s="958"/>
      <c r="BAG21" s="958"/>
      <c r="BAH21" s="958"/>
      <c r="BAI21" s="958"/>
      <c r="BAJ21" s="958"/>
      <c r="BAK21" s="958"/>
      <c r="BAL21" s="958"/>
      <c r="BAM21" s="958"/>
      <c r="BAN21" s="958"/>
      <c r="BAO21" s="958"/>
      <c r="BAP21" s="958"/>
      <c r="BAQ21" s="958"/>
      <c r="BAR21" s="958"/>
      <c r="BAS21" s="958"/>
      <c r="BAT21" s="958"/>
      <c r="BAU21" s="958"/>
      <c r="BAV21" s="958"/>
      <c r="BAW21" s="958"/>
      <c r="BAX21" s="958"/>
      <c r="BAY21" s="958"/>
      <c r="BAZ21" s="958"/>
      <c r="BBA21" s="958"/>
      <c r="BBB21" s="958"/>
      <c r="BBC21" s="958"/>
      <c r="BBD21" s="958"/>
      <c r="BBE21" s="958"/>
      <c r="BBF21" s="958"/>
      <c r="BBG21" s="958"/>
      <c r="BBH21" s="958"/>
      <c r="BBI21" s="958"/>
      <c r="BBJ21" s="958"/>
      <c r="BBK21" s="958"/>
      <c r="BBL21" s="958"/>
      <c r="BBM21" s="958"/>
      <c r="BBN21" s="958"/>
      <c r="BBO21" s="958"/>
      <c r="BBP21" s="958"/>
      <c r="BBQ21" s="958"/>
      <c r="BBR21" s="958"/>
      <c r="BBS21" s="958"/>
      <c r="BBT21" s="958"/>
      <c r="BBU21" s="958"/>
      <c r="BBV21" s="958"/>
      <c r="BBW21" s="958"/>
      <c r="BBX21" s="958"/>
      <c r="BBY21" s="958"/>
      <c r="BBZ21" s="958"/>
      <c r="BCA21" s="958"/>
      <c r="BCB21" s="958"/>
      <c r="BCC21" s="958"/>
      <c r="BCD21" s="958"/>
      <c r="BCE21" s="958"/>
      <c r="BCF21" s="958"/>
      <c r="BCG21" s="958"/>
      <c r="BCH21" s="958"/>
      <c r="BCI21" s="958"/>
      <c r="BCJ21" s="958"/>
      <c r="BCK21" s="958"/>
      <c r="BCL21" s="958"/>
      <c r="BCM21" s="958"/>
      <c r="BCN21" s="958"/>
      <c r="BCO21" s="958"/>
      <c r="BCP21" s="958"/>
      <c r="BCQ21" s="958"/>
      <c r="BCR21" s="958"/>
      <c r="BCS21" s="958"/>
      <c r="BCT21" s="958"/>
      <c r="BCU21" s="958"/>
      <c r="BCV21" s="958"/>
      <c r="BCW21" s="958"/>
      <c r="BCX21" s="958"/>
      <c r="BCY21" s="958"/>
      <c r="BCZ21" s="958"/>
      <c r="BDA21" s="958"/>
      <c r="BDB21" s="958"/>
      <c r="BDC21" s="958"/>
      <c r="BDD21" s="958"/>
      <c r="BDE21" s="958"/>
      <c r="BDF21" s="958"/>
      <c r="BDG21" s="958"/>
      <c r="BDH21" s="958"/>
      <c r="BDI21" s="958"/>
      <c r="BDJ21" s="958"/>
      <c r="BDK21" s="958"/>
      <c r="BDL21" s="958"/>
      <c r="BDM21" s="958"/>
      <c r="BDN21" s="958"/>
      <c r="BDO21" s="958"/>
      <c r="BDP21" s="958"/>
      <c r="BDQ21" s="958"/>
      <c r="BDR21" s="958"/>
      <c r="BDS21" s="958"/>
      <c r="BDT21" s="958"/>
      <c r="BDU21" s="958"/>
      <c r="BDV21" s="958"/>
      <c r="BDW21" s="958"/>
      <c r="BDX21" s="958"/>
      <c r="BDY21" s="958"/>
      <c r="BDZ21" s="958"/>
      <c r="BEA21" s="958"/>
      <c r="BEB21" s="958"/>
      <c r="BEC21" s="958"/>
      <c r="BED21" s="958"/>
      <c r="BEE21" s="958"/>
      <c r="BEF21" s="958"/>
      <c r="BEG21" s="958"/>
      <c r="BEH21" s="958"/>
      <c r="BEI21" s="958"/>
      <c r="BEJ21" s="958"/>
      <c r="BEK21" s="958"/>
      <c r="BEL21" s="958"/>
      <c r="BEM21" s="958"/>
      <c r="BEN21" s="958"/>
      <c r="BEO21" s="958"/>
      <c r="BEP21" s="958"/>
      <c r="BEQ21" s="958"/>
      <c r="BER21" s="958"/>
      <c r="BES21" s="958"/>
      <c r="BET21" s="958"/>
      <c r="BEU21" s="958"/>
      <c r="BEV21" s="958"/>
      <c r="BEW21" s="958"/>
      <c r="BEX21" s="958"/>
      <c r="BEY21" s="958"/>
      <c r="BEZ21" s="958"/>
      <c r="BFA21" s="958"/>
      <c r="BFB21" s="958"/>
      <c r="BFC21" s="958"/>
      <c r="BFD21" s="958"/>
      <c r="BFE21" s="958"/>
      <c r="BFF21" s="958"/>
      <c r="BFG21" s="958"/>
      <c r="BFH21" s="958"/>
      <c r="BFI21" s="958"/>
      <c r="BFJ21" s="958"/>
      <c r="BFK21" s="958"/>
      <c r="BFL21" s="958"/>
      <c r="BFM21" s="958"/>
      <c r="BFN21" s="958"/>
      <c r="BFO21" s="958"/>
      <c r="BFP21" s="958"/>
      <c r="BFQ21" s="958"/>
      <c r="BFR21" s="958"/>
      <c r="BFS21" s="958"/>
      <c r="BFT21" s="958"/>
      <c r="BFU21" s="958"/>
      <c r="BFV21" s="958"/>
      <c r="BFW21" s="958"/>
      <c r="BFX21" s="958"/>
      <c r="BFY21" s="958"/>
      <c r="BFZ21" s="958"/>
      <c r="BGA21" s="958"/>
      <c r="BGB21" s="958"/>
      <c r="BGC21" s="958"/>
      <c r="BGD21" s="958"/>
      <c r="BGE21" s="958"/>
      <c r="BGF21" s="958"/>
      <c r="BGG21" s="958"/>
      <c r="BGH21" s="958"/>
      <c r="BGI21" s="958"/>
      <c r="BGJ21" s="958"/>
      <c r="BGK21" s="958"/>
      <c r="BGL21" s="958"/>
      <c r="BGM21" s="958"/>
      <c r="BGN21" s="958"/>
      <c r="BGO21" s="958"/>
      <c r="BGP21" s="958"/>
      <c r="BGQ21" s="958"/>
      <c r="BGR21" s="958"/>
      <c r="BGS21" s="958"/>
      <c r="BGT21" s="958"/>
      <c r="BGU21" s="958"/>
      <c r="BGV21" s="958"/>
      <c r="BGW21" s="958"/>
      <c r="BGX21" s="958"/>
      <c r="BGY21" s="958"/>
      <c r="BGZ21" s="958"/>
      <c r="BHA21" s="958"/>
      <c r="BHB21" s="958"/>
      <c r="BHC21" s="958"/>
      <c r="BHD21" s="958"/>
      <c r="BHE21" s="958"/>
      <c r="BHF21" s="958"/>
      <c r="BHG21" s="958"/>
      <c r="BHH21" s="958"/>
      <c r="BHI21" s="958"/>
      <c r="BHJ21" s="958"/>
      <c r="BHK21" s="958"/>
      <c r="BHL21" s="958"/>
      <c r="BHM21" s="958"/>
      <c r="BHN21" s="958"/>
      <c r="BHO21" s="958"/>
      <c r="BHP21" s="958"/>
      <c r="BHQ21" s="958"/>
      <c r="BHR21" s="958"/>
      <c r="BHS21" s="958"/>
      <c r="BHT21" s="958"/>
      <c r="BHU21" s="958"/>
      <c r="BHV21" s="958"/>
      <c r="BHW21" s="958"/>
      <c r="BHX21" s="958"/>
      <c r="BHY21" s="958"/>
      <c r="BHZ21" s="958"/>
      <c r="BIA21" s="958"/>
      <c r="BIB21" s="958"/>
      <c r="BIC21" s="958"/>
      <c r="BID21" s="958"/>
      <c r="BIE21" s="958"/>
      <c r="BIF21" s="958"/>
      <c r="BIG21" s="958"/>
      <c r="BIH21" s="958"/>
      <c r="BII21" s="958"/>
      <c r="BIJ21" s="958"/>
      <c r="BIK21" s="958"/>
      <c r="BIL21" s="958"/>
      <c r="BIM21" s="958"/>
      <c r="BIN21" s="958"/>
      <c r="BIO21" s="958"/>
      <c r="BIP21" s="958"/>
      <c r="BIQ21" s="958"/>
      <c r="BIR21" s="958"/>
      <c r="BIS21" s="958"/>
      <c r="BIT21" s="958"/>
      <c r="BIU21" s="958"/>
      <c r="BIV21" s="958"/>
      <c r="BIW21" s="958"/>
      <c r="BIX21" s="958"/>
      <c r="BIY21" s="958"/>
      <c r="BIZ21" s="958"/>
      <c r="BJA21" s="958"/>
      <c r="BJB21" s="958"/>
      <c r="BJC21" s="958"/>
      <c r="BJD21" s="958"/>
      <c r="BJE21" s="958"/>
      <c r="BJF21" s="958"/>
      <c r="BJG21" s="958"/>
      <c r="BJH21" s="958"/>
      <c r="BJI21" s="958"/>
      <c r="BJJ21" s="958"/>
      <c r="BJK21" s="958"/>
      <c r="BJL21" s="958"/>
      <c r="BJM21" s="958"/>
      <c r="BJN21" s="958"/>
      <c r="BJO21" s="958"/>
      <c r="BJP21" s="958"/>
      <c r="BJQ21" s="958"/>
      <c r="BJR21" s="958"/>
      <c r="BJS21" s="958"/>
      <c r="BJT21" s="958"/>
      <c r="BJU21" s="958"/>
      <c r="BJV21" s="958"/>
      <c r="BJW21" s="958"/>
      <c r="BJX21" s="958"/>
      <c r="BJY21" s="958"/>
      <c r="BJZ21" s="958"/>
      <c r="BKA21" s="958"/>
      <c r="BKB21" s="958"/>
      <c r="BKC21" s="958"/>
      <c r="BKD21" s="958"/>
      <c r="BKE21" s="958"/>
      <c r="BKF21" s="958"/>
      <c r="BKG21" s="958"/>
      <c r="BKH21" s="958"/>
      <c r="BKI21" s="958"/>
      <c r="BKJ21" s="958"/>
      <c r="BKK21" s="958"/>
      <c r="BKL21" s="958"/>
      <c r="BKM21" s="958"/>
      <c r="BKN21" s="958"/>
      <c r="BKO21" s="958"/>
      <c r="BKP21" s="958"/>
      <c r="BKQ21" s="958"/>
      <c r="BKR21" s="958"/>
      <c r="BKS21" s="958"/>
      <c r="BKT21" s="958"/>
      <c r="BKU21" s="958"/>
      <c r="BKV21" s="958"/>
      <c r="BKW21" s="958"/>
      <c r="BKX21" s="958"/>
      <c r="BKY21" s="958"/>
      <c r="BKZ21" s="958"/>
      <c r="BLA21" s="958"/>
      <c r="BLB21" s="958"/>
      <c r="BLC21" s="958"/>
      <c r="BLD21" s="958"/>
      <c r="BLE21" s="958"/>
      <c r="BLF21" s="958"/>
      <c r="BLG21" s="958"/>
      <c r="BLH21" s="958"/>
      <c r="BLI21" s="958"/>
      <c r="BLJ21" s="958"/>
      <c r="BLK21" s="958"/>
      <c r="BLL21" s="958"/>
      <c r="BLM21" s="958"/>
      <c r="BLN21" s="958"/>
      <c r="BLO21" s="958"/>
      <c r="BLP21" s="958"/>
      <c r="BLQ21" s="958"/>
      <c r="BLR21" s="958"/>
      <c r="BLS21" s="958"/>
      <c r="BLT21" s="958"/>
      <c r="BLU21" s="958"/>
      <c r="BLV21" s="958"/>
      <c r="BLW21" s="958"/>
      <c r="BLX21" s="958"/>
      <c r="BLY21" s="958"/>
      <c r="BLZ21" s="958"/>
      <c r="BMA21" s="958"/>
      <c r="BMB21" s="958"/>
      <c r="BMC21" s="958"/>
      <c r="BMD21" s="958"/>
      <c r="BME21" s="958"/>
      <c r="BMF21" s="958"/>
      <c r="BMG21" s="958"/>
      <c r="BMH21" s="958"/>
      <c r="BMI21" s="958"/>
      <c r="BMJ21" s="958"/>
      <c r="BMK21" s="958"/>
      <c r="BML21" s="958"/>
      <c r="BMM21" s="958"/>
      <c r="BMN21" s="958"/>
      <c r="BMO21" s="958"/>
      <c r="BMP21" s="958"/>
      <c r="BMQ21" s="958"/>
      <c r="BMR21" s="958"/>
      <c r="BMS21" s="958"/>
      <c r="BMT21" s="958"/>
      <c r="BMU21" s="958"/>
      <c r="BMV21" s="958"/>
      <c r="BMW21" s="958"/>
      <c r="BMX21" s="958"/>
      <c r="BMY21" s="958"/>
      <c r="BMZ21" s="958"/>
      <c r="BNA21" s="958"/>
      <c r="BNB21" s="958"/>
      <c r="BNC21" s="958"/>
      <c r="BND21" s="958"/>
      <c r="BNE21" s="958"/>
      <c r="BNF21" s="958"/>
      <c r="BNG21" s="958"/>
      <c r="BNH21" s="958"/>
      <c r="BNI21" s="958"/>
      <c r="BNJ21" s="958"/>
      <c r="BNK21" s="958"/>
      <c r="BNL21" s="958"/>
      <c r="BNM21" s="958"/>
      <c r="BNN21" s="958"/>
      <c r="BNO21" s="958"/>
      <c r="BNP21" s="958"/>
      <c r="BNQ21" s="958"/>
      <c r="BNR21" s="958"/>
      <c r="BNS21" s="958"/>
      <c r="BNT21" s="958"/>
      <c r="BNU21" s="958"/>
      <c r="BNV21" s="958"/>
      <c r="BNW21" s="958"/>
      <c r="BNX21" s="958"/>
      <c r="BNY21" s="958"/>
      <c r="BNZ21" s="958"/>
      <c r="BOA21" s="958"/>
      <c r="BOB21" s="958"/>
      <c r="BOC21" s="958"/>
      <c r="BOD21" s="958"/>
      <c r="BOE21" s="958"/>
      <c r="BOF21" s="958"/>
      <c r="BOG21" s="958"/>
      <c r="BOH21" s="958"/>
      <c r="BOI21" s="958"/>
      <c r="BOJ21" s="958"/>
      <c r="BOK21" s="958"/>
      <c r="BOL21" s="958"/>
      <c r="BOM21" s="958"/>
      <c r="BON21" s="958"/>
      <c r="BOO21" s="958"/>
      <c r="BOP21" s="958"/>
      <c r="BOQ21" s="958"/>
      <c r="BOR21" s="958"/>
      <c r="BOS21" s="958"/>
      <c r="BOT21" s="958"/>
      <c r="BOU21" s="958"/>
      <c r="BOV21" s="958"/>
      <c r="BOW21" s="958"/>
      <c r="BOX21" s="958"/>
      <c r="BOY21" s="958"/>
      <c r="BOZ21" s="958"/>
      <c r="BPA21" s="958"/>
      <c r="BPB21" s="958"/>
      <c r="BPC21" s="958"/>
      <c r="BPD21" s="958"/>
      <c r="BPE21" s="958"/>
      <c r="BPF21" s="958"/>
      <c r="BPG21" s="958"/>
      <c r="BPH21" s="958"/>
      <c r="BPI21" s="958"/>
      <c r="BPJ21" s="958"/>
      <c r="BPK21" s="958"/>
      <c r="BPL21" s="958"/>
      <c r="BPM21" s="958"/>
      <c r="BPN21" s="958"/>
      <c r="BPO21" s="958"/>
      <c r="BPP21" s="958"/>
      <c r="BPQ21" s="958"/>
      <c r="BPR21" s="958"/>
      <c r="BPS21" s="958"/>
      <c r="BPT21" s="958"/>
      <c r="BPU21" s="958"/>
      <c r="BPV21" s="958"/>
      <c r="BPW21" s="958"/>
      <c r="BPX21" s="958"/>
      <c r="BPY21" s="958"/>
      <c r="BPZ21" s="958"/>
      <c r="BQA21" s="958"/>
      <c r="BQB21" s="958"/>
      <c r="BQC21" s="958"/>
      <c r="BQD21" s="958"/>
      <c r="BQE21" s="958"/>
      <c r="BQF21" s="958"/>
      <c r="BQG21" s="958"/>
      <c r="BQH21" s="958"/>
      <c r="BQI21" s="958"/>
      <c r="BQJ21" s="958"/>
      <c r="BQK21" s="958"/>
      <c r="BQL21" s="958"/>
      <c r="BQM21" s="958"/>
      <c r="BQN21" s="958"/>
      <c r="BQO21" s="958"/>
      <c r="BQP21" s="958"/>
      <c r="BQQ21" s="958"/>
      <c r="BQR21" s="958"/>
      <c r="BQS21" s="958"/>
      <c r="BQT21" s="958"/>
      <c r="BQU21" s="958"/>
      <c r="BQV21" s="958"/>
      <c r="BQW21" s="958"/>
      <c r="BQX21" s="958"/>
      <c r="BQY21" s="958"/>
      <c r="BQZ21" s="958"/>
      <c r="BRA21" s="958"/>
      <c r="BRB21" s="958"/>
      <c r="BRC21" s="958"/>
      <c r="BRD21" s="958"/>
      <c r="BRE21" s="958"/>
      <c r="BRF21" s="958"/>
      <c r="BRG21" s="958"/>
      <c r="BRH21" s="958"/>
      <c r="BRI21" s="958"/>
      <c r="BRJ21" s="958"/>
      <c r="BRK21" s="958"/>
      <c r="BRL21" s="958"/>
      <c r="BRM21" s="958"/>
      <c r="BRN21" s="958"/>
      <c r="BRO21" s="958"/>
      <c r="BRP21" s="958"/>
      <c r="BRQ21" s="958"/>
      <c r="BRR21" s="958"/>
      <c r="BRS21" s="958"/>
      <c r="BRT21" s="958"/>
      <c r="BRU21" s="958"/>
      <c r="BRV21" s="958"/>
      <c r="BRW21" s="958"/>
      <c r="BRX21" s="958"/>
      <c r="BRY21" s="958"/>
      <c r="BRZ21" s="958"/>
      <c r="BSA21" s="958"/>
      <c r="BSB21" s="958"/>
      <c r="BSC21" s="958"/>
      <c r="BSD21" s="958"/>
      <c r="BSE21" s="958"/>
      <c r="BSF21" s="958"/>
      <c r="BSG21" s="958"/>
      <c r="BSH21" s="958"/>
      <c r="BSI21" s="958"/>
      <c r="BSJ21" s="958"/>
      <c r="BSK21" s="958"/>
      <c r="BSL21" s="958"/>
      <c r="BSM21" s="958"/>
      <c r="BSN21" s="958"/>
      <c r="BSO21" s="958"/>
      <c r="BSP21" s="958"/>
      <c r="BSQ21" s="958"/>
      <c r="BSR21" s="958"/>
      <c r="BSS21" s="958"/>
      <c r="BST21" s="958"/>
      <c r="BSU21" s="958"/>
      <c r="BSV21" s="958"/>
      <c r="BSW21" s="958"/>
      <c r="BSX21" s="958"/>
      <c r="BSY21" s="958"/>
      <c r="BSZ21" s="958"/>
      <c r="BTA21" s="958"/>
      <c r="BTB21" s="958"/>
      <c r="BTC21" s="958"/>
      <c r="BTD21" s="958"/>
      <c r="BTE21" s="958"/>
      <c r="BTF21" s="958"/>
      <c r="BTG21" s="958"/>
      <c r="BTH21" s="958"/>
      <c r="BTI21" s="958"/>
      <c r="BTJ21" s="958"/>
      <c r="BTK21" s="958"/>
      <c r="BTL21" s="958"/>
      <c r="BTM21" s="958"/>
      <c r="BTN21" s="958"/>
      <c r="BTO21" s="958"/>
      <c r="BTP21" s="958"/>
      <c r="BTQ21" s="958"/>
      <c r="BTR21" s="958"/>
      <c r="BTS21" s="958"/>
      <c r="BTT21" s="958"/>
      <c r="BTU21" s="958"/>
      <c r="BTV21" s="958"/>
      <c r="BTW21" s="958"/>
      <c r="BTX21" s="958"/>
      <c r="BTY21" s="958"/>
      <c r="BTZ21" s="958"/>
      <c r="BUA21" s="958"/>
      <c r="BUB21" s="958"/>
      <c r="BUC21" s="958"/>
      <c r="BUD21" s="958"/>
      <c r="BUE21" s="958"/>
      <c r="BUF21" s="958"/>
      <c r="BUG21" s="958"/>
      <c r="BUH21" s="958"/>
      <c r="BUI21" s="958"/>
      <c r="BUJ21" s="958"/>
      <c r="BUK21" s="958"/>
      <c r="BUL21" s="958"/>
      <c r="BUM21" s="958"/>
      <c r="BUN21" s="958"/>
      <c r="BUO21" s="958"/>
      <c r="BUP21" s="958"/>
      <c r="BUQ21" s="958"/>
      <c r="BUR21" s="958"/>
      <c r="BUS21" s="958"/>
      <c r="BUT21" s="958"/>
      <c r="BUU21" s="958"/>
      <c r="BUV21" s="958"/>
      <c r="BUW21" s="958"/>
      <c r="BUX21" s="958"/>
      <c r="BUY21" s="958"/>
      <c r="BUZ21" s="958"/>
      <c r="BVA21" s="958"/>
      <c r="BVB21" s="958"/>
      <c r="BVC21" s="958"/>
      <c r="BVD21" s="958"/>
      <c r="BVE21" s="958"/>
      <c r="BVF21" s="958"/>
      <c r="BVG21" s="958"/>
      <c r="BVH21" s="958"/>
      <c r="BVI21" s="958"/>
      <c r="BVJ21" s="958"/>
      <c r="BVK21" s="958"/>
      <c r="BVL21" s="958"/>
      <c r="BVM21" s="958"/>
      <c r="BVN21" s="958"/>
      <c r="BVO21" s="958"/>
      <c r="BVP21" s="958"/>
      <c r="BVQ21" s="958"/>
      <c r="BVR21" s="958"/>
      <c r="BVS21" s="958"/>
      <c r="BVT21" s="958"/>
      <c r="BVU21" s="958"/>
      <c r="BVV21" s="958"/>
      <c r="BVW21" s="958"/>
      <c r="BVX21" s="958"/>
      <c r="BVY21" s="958"/>
      <c r="BVZ21" s="958"/>
      <c r="BWA21" s="958"/>
      <c r="BWB21" s="958"/>
      <c r="BWC21" s="958"/>
      <c r="BWD21" s="958"/>
      <c r="BWE21" s="958"/>
      <c r="BWF21" s="958"/>
      <c r="BWG21" s="958"/>
      <c r="BWH21" s="958"/>
      <c r="BWI21" s="958"/>
      <c r="BWJ21" s="958"/>
      <c r="BWK21" s="958"/>
      <c r="BWL21" s="958"/>
      <c r="BWM21" s="958"/>
      <c r="BWN21" s="958"/>
      <c r="BWO21" s="958"/>
      <c r="BWP21" s="958"/>
      <c r="BWQ21" s="958"/>
      <c r="BWR21" s="958"/>
      <c r="BWS21" s="958"/>
      <c r="BWT21" s="958"/>
      <c r="BWU21" s="958"/>
      <c r="BWV21" s="958"/>
      <c r="BWW21" s="958"/>
      <c r="BWX21" s="958"/>
      <c r="BWY21" s="958"/>
      <c r="BWZ21" s="958"/>
      <c r="BXA21" s="958"/>
      <c r="BXB21" s="958"/>
      <c r="BXC21" s="958"/>
      <c r="BXD21" s="958"/>
      <c r="BXE21" s="958"/>
      <c r="BXF21" s="958"/>
      <c r="BXG21" s="958"/>
      <c r="BXH21" s="958"/>
      <c r="BXI21" s="958"/>
      <c r="BXJ21" s="958"/>
      <c r="BXK21" s="958"/>
      <c r="BXL21" s="958"/>
      <c r="BXM21" s="958"/>
      <c r="BXN21" s="958"/>
      <c r="BXO21" s="958"/>
      <c r="BXP21" s="958"/>
      <c r="BXQ21" s="958"/>
      <c r="BXR21" s="958"/>
      <c r="BXS21" s="958"/>
      <c r="BXT21" s="958"/>
      <c r="BXU21" s="958"/>
      <c r="BXV21" s="958"/>
      <c r="BXW21" s="958"/>
      <c r="BXX21" s="958"/>
      <c r="BXY21" s="958"/>
      <c r="BXZ21" s="958"/>
      <c r="BYA21" s="958"/>
      <c r="BYB21" s="958"/>
      <c r="BYC21" s="958"/>
      <c r="BYD21" s="958"/>
      <c r="BYE21" s="958"/>
      <c r="BYF21" s="958"/>
      <c r="BYG21" s="958"/>
      <c r="BYH21" s="958"/>
      <c r="BYI21" s="958"/>
      <c r="BYJ21" s="958"/>
      <c r="BYK21" s="958"/>
      <c r="BYL21" s="958"/>
      <c r="BYM21" s="958"/>
      <c r="BYN21" s="958"/>
      <c r="BYO21" s="958"/>
      <c r="BYP21" s="958"/>
      <c r="BYQ21" s="958"/>
      <c r="BYR21" s="958"/>
      <c r="BYS21" s="958"/>
      <c r="BYT21" s="958"/>
      <c r="BYU21" s="958"/>
      <c r="BYV21" s="958"/>
      <c r="BYW21" s="958"/>
      <c r="BYX21" s="958"/>
      <c r="BYY21" s="958"/>
      <c r="BYZ21" s="958"/>
      <c r="BZA21" s="958"/>
      <c r="BZB21" s="958"/>
      <c r="BZC21" s="958"/>
      <c r="BZD21" s="958"/>
      <c r="BZE21" s="958"/>
      <c r="BZF21" s="958"/>
      <c r="BZG21" s="958"/>
      <c r="BZH21" s="958"/>
      <c r="BZI21" s="958"/>
      <c r="BZJ21" s="958"/>
      <c r="BZK21" s="958"/>
      <c r="BZL21" s="958"/>
      <c r="BZM21" s="958"/>
      <c r="BZN21" s="958"/>
      <c r="BZO21" s="958"/>
      <c r="BZP21" s="958"/>
      <c r="BZQ21" s="958"/>
      <c r="BZR21" s="958"/>
      <c r="BZS21" s="958"/>
      <c r="BZT21" s="958"/>
      <c r="BZU21" s="958"/>
      <c r="BZV21" s="958"/>
      <c r="BZW21" s="958"/>
      <c r="BZX21" s="958"/>
      <c r="BZY21" s="958"/>
      <c r="BZZ21" s="958"/>
      <c r="CAA21" s="958"/>
      <c r="CAB21" s="958"/>
      <c r="CAC21" s="958"/>
      <c r="CAD21" s="958"/>
      <c r="CAE21" s="958"/>
      <c r="CAF21" s="958"/>
      <c r="CAG21" s="958"/>
      <c r="CAH21" s="958"/>
      <c r="CAI21" s="958"/>
      <c r="CAJ21" s="958"/>
      <c r="CAK21" s="958"/>
      <c r="CAL21" s="958"/>
      <c r="CAM21" s="958"/>
      <c r="CAN21" s="958"/>
      <c r="CAO21" s="958"/>
      <c r="CAP21" s="958"/>
      <c r="CAQ21" s="958"/>
      <c r="CAR21" s="958"/>
      <c r="CAS21" s="958"/>
      <c r="CAT21" s="958"/>
      <c r="CAU21" s="958"/>
      <c r="CAV21" s="958"/>
      <c r="CAW21" s="958"/>
      <c r="CAX21" s="958"/>
      <c r="CAY21" s="958"/>
      <c r="CAZ21" s="958"/>
      <c r="CBA21" s="958"/>
      <c r="CBB21" s="958"/>
      <c r="CBC21" s="958"/>
      <c r="CBD21" s="958"/>
      <c r="CBE21" s="958"/>
      <c r="CBF21" s="958"/>
      <c r="CBG21" s="958"/>
      <c r="CBH21" s="958"/>
      <c r="CBI21" s="958"/>
      <c r="CBJ21" s="958"/>
      <c r="CBK21" s="958"/>
      <c r="CBL21" s="958"/>
      <c r="CBM21" s="958"/>
      <c r="CBN21" s="958"/>
      <c r="CBO21" s="958"/>
      <c r="CBP21" s="958"/>
      <c r="CBQ21" s="958"/>
      <c r="CBR21" s="958"/>
      <c r="CBS21" s="958"/>
      <c r="CBT21" s="958"/>
      <c r="CBU21" s="958"/>
      <c r="CBV21" s="958"/>
      <c r="CBW21" s="958"/>
      <c r="CBX21" s="958"/>
      <c r="CBY21" s="958"/>
      <c r="CBZ21" s="958"/>
      <c r="CCA21" s="958"/>
      <c r="CCB21" s="958"/>
      <c r="CCC21" s="958"/>
      <c r="CCD21" s="958"/>
      <c r="CCE21" s="958"/>
      <c r="CCF21" s="958"/>
      <c r="CCG21" s="958"/>
      <c r="CCH21" s="958"/>
      <c r="CCI21" s="958"/>
      <c r="CCJ21" s="958"/>
      <c r="CCK21" s="958"/>
      <c r="CCL21" s="958"/>
      <c r="CCM21" s="958"/>
      <c r="CCN21" s="958"/>
      <c r="CCO21" s="958"/>
      <c r="CCP21" s="958"/>
      <c r="CCQ21" s="958"/>
      <c r="CCR21" s="958"/>
      <c r="CCS21" s="958"/>
      <c r="CCT21" s="958"/>
      <c r="CCU21" s="958"/>
      <c r="CCV21" s="958"/>
      <c r="CCW21" s="958"/>
      <c r="CCX21" s="958"/>
      <c r="CCY21" s="958"/>
      <c r="CCZ21" s="958"/>
      <c r="CDA21" s="958"/>
      <c r="CDB21" s="958"/>
      <c r="CDC21" s="958"/>
      <c r="CDD21" s="958"/>
      <c r="CDE21" s="958"/>
      <c r="CDF21" s="958"/>
      <c r="CDG21" s="958"/>
      <c r="CDH21" s="958"/>
      <c r="CDI21" s="958"/>
      <c r="CDJ21" s="958"/>
      <c r="CDK21" s="958"/>
      <c r="CDL21" s="958"/>
      <c r="CDM21" s="958"/>
      <c r="CDN21" s="958"/>
      <c r="CDO21" s="958"/>
      <c r="CDP21" s="958"/>
      <c r="CDQ21" s="958"/>
      <c r="CDR21" s="958"/>
      <c r="CDS21" s="958"/>
      <c r="CDT21" s="958"/>
      <c r="CDU21" s="958"/>
      <c r="CDV21" s="958"/>
      <c r="CDW21" s="958"/>
      <c r="CDX21" s="958"/>
      <c r="CDY21" s="958"/>
      <c r="CDZ21" s="958"/>
      <c r="CEA21" s="958"/>
      <c r="CEB21" s="958"/>
      <c r="CEC21" s="958"/>
      <c r="CED21" s="958"/>
      <c r="CEE21" s="958"/>
      <c r="CEF21" s="958"/>
      <c r="CEG21" s="958"/>
      <c r="CEH21" s="958"/>
      <c r="CEI21" s="958"/>
      <c r="CEJ21" s="958"/>
      <c r="CEK21" s="958"/>
      <c r="CEL21" s="958"/>
      <c r="CEM21" s="958"/>
      <c r="CEN21" s="958"/>
      <c r="CEO21" s="958"/>
      <c r="CEP21" s="958"/>
      <c r="CEQ21" s="958"/>
      <c r="CER21" s="958"/>
      <c r="CES21" s="958"/>
      <c r="CET21" s="958"/>
      <c r="CEU21" s="958"/>
      <c r="CEV21" s="958"/>
      <c r="CEW21" s="958"/>
      <c r="CEX21" s="958"/>
      <c r="CEY21" s="958"/>
      <c r="CEZ21" s="958"/>
      <c r="CFA21" s="958"/>
      <c r="CFB21" s="958"/>
      <c r="CFC21" s="958"/>
      <c r="CFD21" s="958"/>
      <c r="CFE21" s="958"/>
      <c r="CFF21" s="958"/>
      <c r="CFG21" s="958"/>
      <c r="CFH21" s="958"/>
      <c r="CFI21" s="958"/>
      <c r="CFJ21" s="958"/>
      <c r="CFK21" s="958"/>
      <c r="CFL21" s="958"/>
      <c r="CFM21" s="958"/>
      <c r="CFN21" s="958"/>
      <c r="CFO21" s="958"/>
      <c r="CFP21" s="958"/>
      <c r="CFQ21" s="958"/>
      <c r="CFR21" s="958"/>
      <c r="CFS21" s="958"/>
      <c r="CFT21" s="958"/>
      <c r="CFU21" s="958"/>
      <c r="CFV21" s="958"/>
      <c r="CFW21" s="958"/>
      <c r="CFX21" s="958"/>
      <c r="CFY21" s="958"/>
      <c r="CFZ21" s="958"/>
      <c r="CGA21" s="958"/>
      <c r="CGB21" s="958"/>
      <c r="CGC21" s="958"/>
      <c r="CGD21" s="958"/>
      <c r="CGE21" s="958"/>
      <c r="CGF21" s="958"/>
      <c r="CGG21" s="958"/>
      <c r="CGH21" s="958"/>
      <c r="CGI21" s="958"/>
      <c r="CGJ21" s="958"/>
      <c r="CGK21" s="958"/>
      <c r="CGL21" s="958"/>
      <c r="CGM21" s="958"/>
      <c r="CGN21" s="958"/>
      <c r="CGO21" s="958"/>
      <c r="CGP21" s="958"/>
      <c r="CGQ21" s="958"/>
      <c r="CGR21" s="958"/>
      <c r="CGS21" s="958"/>
      <c r="CGT21" s="958"/>
      <c r="CGU21" s="958"/>
      <c r="CGV21" s="958"/>
      <c r="CGW21" s="958"/>
      <c r="CGX21" s="958"/>
      <c r="CGY21" s="958"/>
      <c r="CGZ21" s="958"/>
      <c r="CHA21" s="958"/>
      <c r="CHB21" s="958"/>
      <c r="CHC21" s="958"/>
      <c r="CHD21" s="958"/>
      <c r="CHE21" s="958"/>
      <c r="CHF21" s="958"/>
      <c r="CHG21" s="958"/>
      <c r="CHH21" s="958"/>
      <c r="CHI21" s="958"/>
      <c r="CHJ21" s="958"/>
      <c r="CHK21" s="958"/>
      <c r="CHL21" s="958"/>
      <c r="CHM21" s="958"/>
      <c r="CHN21" s="958"/>
      <c r="CHO21" s="958"/>
      <c r="CHP21" s="958"/>
      <c r="CHQ21" s="958"/>
      <c r="CHR21" s="958"/>
      <c r="CHS21" s="958"/>
      <c r="CHT21" s="958"/>
      <c r="CHU21" s="958"/>
      <c r="CHV21" s="958"/>
      <c r="CHW21" s="958"/>
      <c r="CHX21" s="958"/>
      <c r="CHY21" s="958"/>
      <c r="CHZ21" s="958"/>
      <c r="CIA21" s="958"/>
      <c r="CIB21" s="958"/>
      <c r="CIC21" s="958"/>
      <c r="CID21" s="958"/>
      <c r="CIE21" s="958"/>
      <c r="CIF21" s="958"/>
      <c r="CIG21" s="958"/>
      <c r="CIH21" s="958"/>
      <c r="CII21" s="958"/>
      <c r="CIJ21" s="958"/>
      <c r="CIK21" s="958"/>
      <c r="CIL21" s="958"/>
      <c r="CIM21" s="958"/>
      <c r="CIN21" s="958"/>
      <c r="CIO21" s="958"/>
      <c r="CIP21" s="958"/>
      <c r="CIQ21" s="958"/>
      <c r="CIR21" s="958"/>
      <c r="CIS21" s="958"/>
      <c r="CIT21" s="958"/>
      <c r="CIU21" s="958"/>
      <c r="CIV21" s="958"/>
      <c r="CIW21" s="958"/>
      <c r="CIX21" s="958"/>
      <c r="CIY21" s="958"/>
      <c r="CIZ21" s="958"/>
      <c r="CJA21" s="958"/>
      <c r="CJB21" s="958"/>
      <c r="CJC21" s="958"/>
      <c r="CJD21" s="958"/>
      <c r="CJE21" s="958"/>
      <c r="CJF21" s="958"/>
      <c r="CJG21" s="958"/>
      <c r="CJH21" s="958"/>
      <c r="CJI21" s="958"/>
      <c r="CJJ21" s="958"/>
      <c r="CJK21" s="958"/>
      <c r="CJL21" s="958"/>
      <c r="CJM21" s="958"/>
      <c r="CJN21" s="958"/>
      <c r="CJO21" s="958"/>
      <c r="CJP21" s="958"/>
      <c r="CJQ21" s="958"/>
      <c r="CJR21" s="958"/>
      <c r="CJS21" s="958"/>
      <c r="CJT21" s="958"/>
      <c r="CJU21" s="958"/>
      <c r="CJV21" s="958"/>
      <c r="CJW21" s="958"/>
      <c r="CJX21" s="958"/>
      <c r="CJY21" s="958"/>
      <c r="CJZ21" s="958"/>
      <c r="CKA21" s="958"/>
      <c r="CKB21" s="958"/>
      <c r="CKC21" s="958"/>
      <c r="CKD21" s="958"/>
      <c r="CKE21" s="958"/>
      <c r="CKF21" s="958"/>
      <c r="CKG21" s="958"/>
      <c r="CKH21" s="958"/>
      <c r="CKI21" s="958"/>
      <c r="CKJ21" s="958"/>
      <c r="CKK21" s="958"/>
      <c r="CKL21" s="958"/>
      <c r="CKM21" s="958"/>
      <c r="CKN21" s="958"/>
      <c r="CKO21" s="958"/>
      <c r="CKP21" s="958"/>
      <c r="CKQ21" s="958"/>
      <c r="CKR21" s="958"/>
      <c r="CKS21" s="958"/>
      <c r="CKT21" s="958"/>
      <c r="CKU21" s="958"/>
      <c r="CKV21" s="958"/>
      <c r="CKW21" s="958"/>
      <c r="CKX21" s="958"/>
      <c r="CKY21" s="958"/>
      <c r="CKZ21" s="958"/>
      <c r="CLA21" s="958"/>
      <c r="CLB21" s="958"/>
      <c r="CLC21" s="958"/>
      <c r="CLD21" s="958"/>
      <c r="CLE21" s="958"/>
      <c r="CLF21" s="958"/>
      <c r="CLG21" s="958"/>
      <c r="CLH21" s="958"/>
      <c r="CLI21" s="958"/>
      <c r="CLJ21" s="958"/>
      <c r="CLK21" s="958"/>
      <c r="CLL21" s="958"/>
      <c r="CLM21" s="958"/>
      <c r="CLN21" s="958"/>
      <c r="CLO21" s="958"/>
      <c r="CLP21" s="958"/>
      <c r="CLQ21" s="958"/>
      <c r="CLR21" s="958"/>
      <c r="CLS21" s="958"/>
      <c r="CLT21" s="958"/>
      <c r="CLU21" s="958"/>
      <c r="CLV21" s="958"/>
      <c r="CLW21" s="958"/>
      <c r="CLX21" s="958"/>
      <c r="CLY21" s="958"/>
      <c r="CLZ21" s="958"/>
      <c r="CMA21" s="958"/>
      <c r="CMB21" s="958"/>
      <c r="CMC21" s="958"/>
      <c r="CMD21" s="958"/>
      <c r="CME21" s="958"/>
      <c r="CMF21" s="958"/>
      <c r="CMG21" s="958"/>
      <c r="CMH21" s="958"/>
      <c r="CMI21" s="958"/>
      <c r="CMJ21" s="958"/>
      <c r="CMK21" s="958"/>
      <c r="CML21" s="958"/>
      <c r="CMM21" s="958"/>
      <c r="CMN21" s="958"/>
      <c r="CMO21" s="958"/>
      <c r="CMP21" s="958"/>
      <c r="CMQ21" s="958"/>
      <c r="CMR21" s="958"/>
      <c r="CMS21" s="958"/>
      <c r="CMT21" s="958"/>
      <c r="CMU21" s="958"/>
      <c r="CMV21" s="958"/>
      <c r="CMW21" s="958"/>
      <c r="CMX21" s="958"/>
      <c r="CMY21" s="958"/>
      <c r="CMZ21" s="958"/>
      <c r="CNA21" s="958"/>
      <c r="CNB21" s="958"/>
      <c r="CNC21" s="958"/>
      <c r="CND21" s="958"/>
      <c r="CNE21" s="958"/>
      <c r="CNF21" s="958"/>
      <c r="CNG21" s="958"/>
      <c r="CNH21" s="958"/>
      <c r="CNI21" s="958"/>
      <c r="CNJ21" s="958"/>
      <c r="CNK21" s="958"/>
      <c r="CNL21" s="958"/>
      <c r="CNM21" s="958"/>
      <c r="CNN21" s="958"/>
      <c r="CNO21" s="958"/>
      <c r="CNP21" s="958"/>
      <c r="CNQ21" s="958"/>
      <c r="CNR21" s="958"/>
      <c r="CNS21" s="958"/>
      <c r="CNT21" s="958"/>
      <c r="CNU21" s="958"/>
      <c r="CNV21" s="958"/>
      <c r="CNW21" s="958"/>
      <c r="CNX21" s="958"/>
      <c r="CNY21" s="958"/>
      <c r="CNZ21" s="958"/>
      <c r="COA21" s="958"/>
      <c r="COB21" s="958"/>
      <c r="COC21" s="958"/>
      <c r="COD21" s="958"/>
      <c r="COE21" s="958"/>
      <c r="COF21" s="958"/>
      <c r="COG21" s="958"/>
      <c r="COH21" s="958"/>
      <c r="COI21" s="958"/>
      <c r="COJ21" s="958"/>
      <c r="COK21" s="958"/>
      <c r="COL21" s="958"/>
      <c r="COM21" s="958"/>
      <c r="CON21" s="958"/>
      <c r="COO21" s="958"/>
      <c r="COP21" s="958"/>
      <c r="COQ21" s="958"/>
      <c r="COR21" s="958"/>
      <c r="COS21" s="958"/>
      <c r="COT21" s="958"/>
      <c r="COU21" s="958"/>
      <c r="COV21" s="958"/>
      <c r="COW21" s="958"/>
      <c r="COX21" s="958"/>
      <c r="COY21" s="958"/>
      <c r="COZ21" s="958"/>
      <c r="CPA21" s="958"/>
      <c r="CPB21" s="958"/>
      <c r="CPC21" s="958"/>
      <c r="CPD21" s="958"/>
      <c r="CPE21" s="958"/>
      <c r="CPF21" s="958"/>
      <c r="CPG21" s="958"/>
      <c r="CPH21" s="958"/>
      <c r="CPI21" s="958"/>
      <c r="CPJ21" s="958"/>
      <c r="CPK21" s="958"/>
      <c r="CPL21" s="958"/>
      <c r="CPM21" s="958"/>
      <c r="CPN21" s="958"/>
      <c r="CPO21" s="958"/>
      <c r="CPP21" s="958"/>
      <c r="CPQ21" s="958"/>
      <c r="CPR21" s="958"/>
      <c r="CPS21" s="958"/>
      <c r="CPT21" s="958"/>
      <c r="CPU21" s="958"/>
      <c r="CPV21" s="958"/>
      <c r="CPW21" s="958"/>
      <c r="CPX21" s="958"/>
      <c r="CPY21" s="958"/>
      <c r="CPZ21" s="958"/>
      <c r="CQA21" s="958"/>
      <c r="CQB21" s="958"/>
      <c r="CQC21" s="958"/>
      <c r="CQD21" s="958"/>
      <c r="CQE21" s="958"/>
      <c r="CQF21" s="958"/>
      <c r="CQG21" s="958"/>
      <c r="CQH21" s="958"/>
      <c r="CQI21" s="958"/>
      <c r="CQJ21" s="958"/>
      <c r="CQK21" s="958"/>
      <c r="CQL21" s="958"/>
      <c r="CQM21" s="958"/>
      <c r="CQN21" s="958"/>
      <c r="CQO21" s="958"/>
      <c r="CQP21" s="958"/>
      <c r="CQQ21" s="958"/>
      <c r="CQR21" s="958"/>
      <c r="CQS21" s="958"/>
      <c r="CQT21" s="958"/>
      <c r="CQU21" s="958"/>
      <c r="CQV21" s="958"/>
      <c r="CQW21" s="958"/>
      <c r="CQX21" s="958"/>
      <c r="CQY21" s="958"/>
      <c r="CQZ21" s="958"/>
      <c r="CRA21" s="958"/>
      <c r="CRB21" s="958"/>
      <c r="CRC21" s="958"/>
      <c r="CRD21" s="958"/>
      <c r="CRE21" s="958"/>
      <c r="CRF21" s="958"/>
      <c r="CRG21" s="958"/>
      <c r="CRH21" s="958"/>
      <c r="CRI21" s="958"/>
      <c r="CRJ21" s="958"/>
      <c r="CRK21" s="958"/>
      <c r="CRL21" s="958"/>
      <c r="CRM21" s="958"/>
      <c r="CRN21" s="958"/>
      <c r="CRO21" s="958"/>
      <c r="CRP21" s="958"/>
      <c r="CRQ21" s="958"/>
      <c r="CRR21" s="958"/>
      <c r="CRS21" s="958"/>
      <c r="CRT21" s="958"/>
      <c r="CRU21" s="958"/>
      <c r="CRV21" s="958"/>
      <c r="CRW21" s="958"/>
      <c r="CRX21" s="958"/>
      <c r="CRY21" s="958"/>
      <c r="CRZ21" s="958"/>
      <c r="CSA21" s="958"/>
      <c r="CSB21" s="958"/>
      <c r="CSC21" s="958"/>
      <c r="CSD21" s="958"/>
      <c r="CSE21" s="958"/>
      <c r="CSF21" s="958"/>
      <c r="CSG21" s="958"/>
      <c r="CSH21" s="958"/>
      <c r="CSI21" s="958"/>
      <c r="CSJ21" s="958"/>
      <c r="CSK21" s="958"/>
      <c r="CSL21" s="958"/>
      <c r="CSM21" s="958"/>
      <c r="CSN21" s="958"/>
      <c r="CSO21" s="958"/>
      <c r="CSP21" s="958"/>
      <c r="CSQ21" s="958"/>
      <c r="CSR21" s="958"/>
      <c r="CSS21" s="958"/>
      <c r="CST21" s="958"/>
      <c r="CSU21" s="958"/>
      <c r="CSV21" s="958"/>
      <c r="CSW21" s="958"/>
      <c r="CSX21" s="958"/>
      <c r="CSY21" s="958"/>
      <c r="CSZ21" s="958"/>
      <c r="CTA21" s="958"/>
      <c r="CTB21" s="958"/>
      <c r="CTC21" s="958"/>
      <c r="CTD21" s="958"/>
      <c r="CTE21" s="958"/>
      <c r="CTF21" s="958"/>
      <c r="CTG21" s="958"/>
      <c r="CTH21" s="958"/>
      <c r="CTI21" s="958"/>
      <c r="CTJ21" s="958"/>
      <c r="CTK21" s="958"/>
      <c r="CTL21" s="958"/>
      <c r="CTM21" s="958"/>
      <c r="CTN21" s="958"/>
      <c r="CTO21" s="958"/>
      <c r="CTP21" s="958"/>
      <c r="CTQ21" s="958"/>
      <c r="CTR21" s="958"/>
      <c r="CTS21" s="958"/>
      <c r="CTT21" s="958"/>
      <c r="CTU21" s="958"/>
      <c r="CTV21" s="958"/>
      <c r="CTW21" s="958"/>
      <c r="CTX21" s="958"/>
      <c r="CTY21" s="958"/>
      <c r="CTZ21" s="958"/>
      <c r="CUA21" s="958"/>
      <c r="CUB21" s="958"/>
      <c r="CUC21" s="958"/>
      <c r="CUD21" s="958"/>
      <c r="CUE21" s="958"/>
      <c r="CUF21" s="958"/>
      <c r="CUG21" s="958"/>
      <c r="CUH21" s="958"/>
      <c r="CUI21" s="958"/>
      <c r="CUJ21" s="958"/>
      <c r="CUK21" s="958"/>
      <c r="CUL21" s="958"/>
      <c r="CUM21" s="958"/>
      <c r="CUN21" s="958"/>
      <c r="CUO21" s="958"/>
      <c r="CUP21" s="958"/>
      <c r="CUQ21" s="958"/>
      <c r="CUR21" s="958"/>
      <c r="CUS21" s="958"/>
      <c r="CUT21" s="958"/>
      <c r="CUU21" s="958"/>
      <c r="CUV21" s="958"/>
      <c r="CUW21" s="958"/>
      <c r="CUX21" s="958"/>
      <c r="CUY21" s="958"/>
      <c r="CUZ21" s="958"/>
      <c r="CVA21" s="958"/>
      <c r="CVB21" s="958"/>
      <c r="CVC21" s="958"/>
      <c r="CVD21" s="958"/>
      <c r="CVE21" s="958"/>
      <c r="CVF21" s="958"/>
      <c r="CVG21" s="958"/>
      <c r="CVH21" s="958"/>
      <c r="CVI21" s="958"/>
      <c r="CVJ21" s="958"/>
      <c r="CVK21" s="958"/>
      <c r="CVL21" s="958"/>
      <c r="CVM21" s="958"/>
      <c r="CVN21" s="958"/>
      <c r="CVO21" s="958"/>
      <c r="CVP21" s="958"/>
      <c r="CVQ21" s="958"/>
      <c r="CVR21" s="958"/>
      <c r="CVS21" s="958"/>
      <c r="CVT21" s="958"/>
      <c r="CVU21" s="958"/>
      <c r="CVV21" s="958"/>
      <c r="CVW21" s="958"/>
      <c r="CVX21" s="958"/>
      <c r="CVY21" s="958"/>
      <c r="CVZ21" s="958"/>
      <c r="CWA21" s="958"/>
      <c r="CWB21" s="958"/>
      <c r="CWC21" s="958"/>
      <c r="CWD21" s="958"/>
      <c r="CWE21" s="958"/>
      <c r="CWF21" s="958"/>
      <c r="CWG21" s="958"/>
      <c r="CWH21" s="958"/>
      <c r="CWI21" s="958"/>
      <c r="CWJ21" s="958"/>
      <c r="CWK21" s="958"/>
      <c r="CWL21" s="958"/>
      <c r="CWM21" s="958"/>
      <c r="CWN21" s="958"/>
      <c r="CWO21" s="958"/>
      <c r="CWP21" s="958"/>
      <c r="CWQ21" s="958"/>
      <c r="CWR21" s="958"/>
      <c r="CWS21" s="958"/>
      <c r="CWT21" s="958"/>
      <c r="CWU21" s="958"/>
      <c r="CWV21" s="958"/>
      <c r="CWW21" s="958"/>
      <c r="CWX21" s="958"/>
      <c r="CWY21" s="958"/>
      <c r="CWZ21" s="958"/>
      <c r="CXA21" s="958"/>
      <c r="CXB21" s="958"/>
      <c r="CXC21" s="958"/>
      <c r="CXD21" s="958"/>
      <c r="CXE21" s="958"/>
      <c r="CXF21" s="958"/>
      <c r="CXG21" s="958"/>
      <c r="CXH21" s="958"/>
      <c r="CXI21" s="958"/>
      <c r="CXJ21" s="958"/>
      <c r="CXK21" s="958"/>
      <c r="CXL21" s="958"/>
      <c r="CXM21" s="958"/>
      <c r="CXN21" s="958"/>
      <c r="CXO21" s="958"/>
      <c r="CXP21" s="958"/>
      <c r="CXQ21" s="958"/>
      <c r="CXR21" s="958"/>
      <c r="CXS21" s="958"/>
      <c r="CXT21" s="958"/>
      <c r="CXU21" s="958"/>
      <c r="CXV21" s="958"/>
      <c r="CXW21" s="958"/>
      <c r="CXX21" s="958"/>
      <c r="CXY21" s="958"/>
      <c r="CXZ21" s="958"/>
      <c r="CYA21" s="958"/>
      <c r="CYB21" s="958"/>
      <c r="CYC21" s="958"/>
      <c r="CYD21" s="958"/>
      <c r="CYE21" s="958"/>
      <c r="CYF21" s="958"/>
      <c r="CYG21" s="958"/>
      <c r="CYH21" s="958"/>
      <c r="CYI21" s="958"/>
      <c r="CYJ21" s="958"/>
      <c r="CYK21" s="958"/>
      <c r="CYL21" s="958"/>
      <c r="CYM21" s="958"/>
      <c r="CYN21" s="958"/>
      <c r="CYO21" s="958"/>
      <c r="CYP21" s="958"/>
      <c r="CYQ21" s="958"/>
      <c r="CYR21" s="958"/>
      <c r="CYS21" s="958"/>
      <c r="CYT21" s="958"/>
      <c r="CYU21" s="958"/>
      <c r="CYV21" s="958"/>
      <c r="CYW21" s="958"/>
      <c r="CYX21" s="958"/>
      <c r="CYY21" s="958"/>
      <c r="CYZ21" s="958"/>
      <c r="CZA21" s="958"/>
      <c r="CZB21" s="958"/>
      <c r="CZC21" s="958"/>
      <c r="CZD21" s="958"/>
      <c r="CZE21" s="958"/>
      <c r="CZF21" s="958"/>
      <c r="CZG21" s="958"/>
      <c r="CZH21" s="958"/>
      <c r="CZI21" s="958"/>
      <c r="CZJ21" s="958"/>
      <c r="CZK21" s="958"/>
      <c r="CZL21" s="958"/>
      <c r="CZM21" s="958"/>
      <c r="CZN21" s="958"/>
      <c r="CZO21" s="958"/>
      <c r="CZP21" s="958"/>
      <c r="CZQ21" s="958"/>
      <c r="CZR21" s="958"/>
      <c r="CZS21" s="958"/>
      <c r="CZT21" s="958"/>
      <c r="CZU21" s="958"/>
      <c r="CZV21" s="958"/>
      <c r="CZW21" s="958"/>
      <c r="CZX21" s="958"/>
      <c r="CZY21" s="958"/>
      <c r="CZZ21" s="958"/>
      <c r="DAA21" s="958"/>
      <c r="DAB21" s="958"/>
      <c r="DAC21" s="958"/>
      <c r="DAD21" s="958"/>
      <c r="DAE21" s="958"/>
      <c r="DAF21" s="958"/>
      <c r="DAG21" s="958"/>
      <c r="DAH21" s="958"/>
      <c r="DAI21" s="958"/>
      <c r="DAJ21" s="958"/>
      <c r="DAK21" s="958"/>
      <c r="DAL21" s="958"/>
      <c r="DAM21" s="958"/>
      <c r="DAN21" s="958"/>
      <c r="DAO21" s="958"/>
      <c r="DAP21" s="958"/>
      <c r="DAQ21" s="958"/>
      <c r="DAR21" s="958"/>
      <c r="DAS21" s="958"/>
      <c r="DAT21" s="958"/>
      <c r="DAU21" s="958"/>
      <c r="DAV21" s="958"/>
      <c r="DAW21" s="958"/>
      <c r="DAX21" s="958"/>
      <c r="DAY21" s="958"/>
      <c r="DAZ21" s="958"/>
      <c r="DBA21" s="958"/>
      <c r="DBB21" s="958"/>
      <c r="DBC21" s="958"/>
      <c r="DBD21" s="958"/>
      <c r="DBE21" s="958"/>
      <c r="DBF21" s="958"/>
      <c r="DBG21" s="958"/>
      <c r="DBH21" s="958"/>
      <c r="DBI21" s="958"/>
      <c r="DBJ21" s="958"/>
      <c r="DBK21" s="958"/>
      <c r="DBL21" s="958"/>
      <c r="DBM21" s="958"/>
      <c r="DBN21" s="958"/>
      <c r="DBO21" s="958"/>
      <c r="DBP21" s="958"/>
      <c r="DBQ21" s="958"/>
      <c r="DBR21" s="958"/>
      <c r="DBS21" s="958"/>
      <c r="DBT21" s="958"/>
      <c r="DBU21" s="958"/>
      <c r="DBV21" s="958"/>
      <c r="DBW21" s="958"/>
      <c r="DBX21" s="958"/>
      <c r="DBY21" s="958"/>
      <c r="DBZ21" s="958"/>
      <c r="DCA21" s="958"/>
      <c r="DCB21" s="958"/>
      <c r="DCC21" s="958"/>
      <c r="DCD21" s="958"/>
      <c r="DCE21" s="958"/>
      <c r="DCF21" s="958"/>
      <c r="DCG21" s="958"/>
      <c r="DCH21" s="958"/>
      <c r="DCI21" s="958"/>
      <c r="DCJ21" s="958"/>
      <c r="DCK21" s="958"/>
      <c r="DCL21" s="958"/>
      <c r="DCM21" s="958"/>
      <c r="DCN21" s="958"/>
      <c r="DCO21" s="958"/>
      <c r="DCP21" s="958"/>
      <c r="DCQ21" s="958"/>
      <c r="DCR21" s="958"/>
      <c r="DCS21" s="958"/>
      <c r="DCT21" s="958"/>
      <c r="DCU21" s="958"/>
      <c r="DCV21" s="958"/>
      <c r="DCW21" s="958"/>
      <c r="DCX21" s="958"/>
      <c r="DCY21" s="958"/>
      <c r="DCZ21" s="958"/>
      <c r="DDA21" s="958"/>
      <c r="DDB21" s="958"/>
      <c r="DDC21" s="958"/>
      <c r="DDD21" s="958"/>
      <c r="DDE21" s="958"/>
      <c r="DDF21" s="958"/>
      <c r="DDG21" s="958"/>
      <c r="DDH21" s="958"/>
      <c r="DDI21" s="958"/>
      <c r="DDJ21" s="958"/>
      <c r="DDK21" s="958"/>
      <c r="DDL21" s="958"/>
      <c r="DDM21" s="958"/>
      <c r="DDN21" s="958"/>
      <c r="DDO21" s="958"/>
      <c r="DDP21" s="958"/>
      <c r="DDQ21" s="958"/>
      <c r="DDR21" s="958"/>
      <c r="DDS21" s="958"/>
      <c r="DDT21" s="958"/>
      <c r="DDU21" s="958"/>
      <c r="DDV21" s="958"/>
      <c r="DDW21" s="958"/>
      <c r="DDX21" s="958"/>
      <c r="DDY21" s="958"/>
      <c r="DDZ21" s="958"/>
      <c r="DEA21" s="958"/>
      <c r="DEB21" s="958"/>
      <c r="DEC21" s="958"/>
      <c r="DED21" s="958"/>
      <c r="DEE21" s="958"/>
      <c r="DEF21" s="958"/>
      <c r="DEG21" s="958"/>
      <c r="DEH21" s="958"/>
      <c r="DEI21" s="958"/>
      <c r="DEJ21" s="958"/>
      <c r="DEK21" s="958"/>
      <c r="DEL21" s="958"/>
      <c r="DEM21" s="958"/>
      <c r="DEN21" s="958"/>
      <c r="DEO21" s="958"/>
      <c r="DEP21" s="958"/>
      <c r="DEQ21" s="958"/>
      <c r="DER21" s="958"/>
      <c r="DES21" s="958"/>
      <c r="DET21" s="958"/>
      <c r="DEU21" s="958"/>
      <c r="DEV21" s="958"/>
      <c r="DEW21" s="958"/>
      <c r="DEX21" s="958"/>
      <c r="DEY21" s="958"/>
      <c r="DEZ21" s="958"/>
      <c r="DFA21" s="958"/>
      <c r="DFB21" s="958"/>
      <c r="DFC21" s="958"/>
      <c r="DFD21" s="958"/>
      <c r="DFE21" s="958"/>
      <c r="DFF21" s="958"/>
      <c r="DFG21" s="958"/>
      <c r="DFH21" s="958"/>
      <c r="DFI21" s="958"/>
      <c r="DFJ21" s="958"/>
      <c r="DFK21" s="958"/>
      <c r="DFL21" s="958"/>
      <c r="DFM21" s="958"/>
      <c r="DFN21" s="958"/>
      <c r="DFO21" s="958"/>
      <c r="DFP21" s="958"/>
      <c r="DFQ21" s="958"/>
      <c r="DFR21" s="958"/>
      <c r="DFS21" s="958"/>
      <c r="DFT21" s="958"/>
      <c r="DFU21" s="958"/>
      <c r="DFV21" s="958"/>
      <c r="DFW21" s="958"/>
      <c r="DFX21" s="958"/>
      <c r="DFY21" s="958"/>
      <c r="DFZ21" s="958"/>
      <c r="DGA21" s="958"/>
      <c r="DGB21" s="958"/>
      <c r="DGC21" s="958"/>
      <c r="DGD21" s="958"/>
      <c r="DGE21" s="958"/>
      <c r="DGF21" s="958"/>
      <c r="DGG21" s="958"/>
      <c r="DGH21" s="958"/>
      <c r="DGI21" s="958"/>
      <c r="DGJ21" s="958"/>
      <c r="DGK21" s="958"/>
      <c r="DGL21" s="958"/>
      <c r="DGM21" s="958"/>
      <c r="DGN21" s="958"/>
      <c r="DGO21" s="958"/>
      <c r="DGP21" s="958"/>
      <c r="DGQ21" s="958"/>
      <c r="DGR21" s="958"/>
      <c r="DGS21" s="958"/>
      <c r="DGT21" s="958"/>
      <c r="DGU21" s="958"/>
      <c r="DGV21" s="958"/>
      <c r="DGW21" s="958"/>
      <c r="DGX21" s="958"/>
      <c r="DGY21" s="958"/>
      <c r="DGZ21" s="958"/>
      <c r="DHA21" s="958"/>
      <c r="DHB21" s="958"/>
      <c r="DHC21" s="958"/>
      <c r="DHD21" s="958"/>
      <c r="DHE21" s="958"/>
      <c r="DHF21" s="958"/>
      <c r="DHG21" s="958"/>
      <c r="DHH21" s="958"/>
      <c r="DHI21" s="958"/>
      <c r="DHJ21" s="958"/>
      <c r="DHK21" s="958"/>
      <c r="DHL21" s="958"/>
      <c r="DHM21" s="958"/>
      <c r="DHN21" s="958"/>
      <c r="DHO21" s="958"/>
      <c r="DHP21" s="958"/>
      <c r="DHQ21" s="958"/>
      <c r="DHR21" s="958"/>
      <c r="DHS21" s="958"/>
      <c r="DHT21" s="958"/>
      <c r="DHU21" s="958"/>
      <c r="DHV21" s="958"/>
      <c r="DHW21" s="958"/>
      <c r="DHX21" s="958"/>
      <c r="DHY21" s="958"/>
      <c r="DHZ21" s="958"/>
      <c r="DIA21" s="958"/>
      <c r="DIB21" s="958"/>
      <c r="DIC21" s="958"/>
      <c r="DID21" s="958"/>
      <c r="DIE21" s="958"/>
      <c r="DIF21" s="958"/>
      <c r="DIG21" s="958"/>
      <c r="DIH21" s="958"/>
      <c r="DII21" s="958"/>
      <c r="DIJ21" s="958"/>
      <c r="DIK21" s="958"/>
      <c r="DIL21" s="958"/>
      <c r="DIM21" s="958"/>
      <c r="DIN21" s="958"/>
      <c r="DIO21" s="958"/>
      <c r="DIP21" s="958"/>
      <c r="DIQ21" s="958"/>
      <c r="DIR21" s="958"/>
      <c r="DIS21" s="958"/>
      <c r="DIT21" s="958"/>
      <c r="DIU21" s="958"/>
      <c r="DIV21" s="958"/>
      <c r="DIW21" s="958"/>
      <c r="DIX21" s="958"/>
      <c r="DIY21" s="958"/>
      <c r="DIZ21" s="958"/>
      <c r="DJA21" s="958"/>
      <c r="DJB21" s="958"/>
      <c r="DJC21" s="958"/>
      <c r="DJD21" s="958"/>
      <c r="DJE21" s="958"/>
      <c r="DJF21" s="958"/>
      <c r="DJG21" s="958"/>
      <c r="DJH21" s="958"/>
      <c r="DJI21" s="958"/>
      <c r="DJJ21" s="958"/>
      <c r="DJK21" s="958"/>
      <c r="DJL21" s="958"/>
      <c r="DJM21" s="958"/>
      <c r="DJN21" s="958"/>
      <c r="DJO21" s="958"/>
      <c r="DJP21" s="958"/>
      <c r="DJQ21" s="958"/>
      <c r="DJR21" s="958"/>
      <c r="DJS21" s="958"/>
      <c r="DJT21" s="958"/>
      <c r="DJU21" s="958"/>
      <c r="DJV21" s="958"/>
      <c r="DJW21" s="958"/>
      <c r="DJX21" s="958"/>
      <c r="DJY21" s="958"/>
      <c r="DJZ21" s="958"/>
      <c r="DKA21" s="958"/>
      <c r="DKB21" s="958"/>
      <c r="DKC21" s="958"/>
      <c r="DKD21" s="958"/>
      <c r="DKE21" s="958"/>
      <c r="DKF21" s="958"/>
      <c r="DKG21" s="958"/>
      <c r="DKH21" s="958"/>
      <c r="DKI21" s="958"/>
      <c r="DKJ21" s="958"/>
      <c r="DKK21" s="958"/>
      <c r="DKL21" s="958"/>
      <c r="DKM21" s="958"/>
      <c r="DKN21" s="958"/>
      <c r="DKO21" s="958"/>
      <c r="DKP21" s="958"/>
      <c r="DKQ21" s="958"/>
      <c r="DKR21" s="958"/>
      <c r="DKS21" s="958"/>
      <c r="DKT21" s="958"/>
      <c r="DKU21" s="958"/>
      <c r="DKV21" s="958"/>
      <c r="DKW21" s="958"/>
      <c r="DKX21" s="958"/>
      <c r="DKY21" s="958"/>
      <c r="DKZ21" s="958"/>
      <c r="DLA21" s="958"/>
      <c r="DLB21" s="958"/>
      <c r="DLC21" s="958"/>
      <c r="DLD21" s="958"/>
      <c r="DLE21" s="958"/>
      <c r="DLF21" s="958"/>
      <c r="DLG21" s="958"/>
      <c r="DLH21" s="958"/>
      <c r="DLI21" s="958"/>
      <c r="DLJ21" s="958"/>
      <c r="DLK21" s="958"/>
      <c r="DLL21" s="958"/>
      <c r="DLM21" s="958"/>
      <c r="DLN21" s="958"/>
      <c r="DLO21" s="958"/>
      <c r="DLP21" s="958"/>
      <c r="DLQ21" s="958"/>
      <c r="DLR21" s="958"/>
      <c r="DLS21" s="958"/>
      <c r="DLT21" s="958"/>
      <c r="DLU21" s="958"/>
      <c r="DLV21" s="958"/>
      <c r="DLW21" s="958"/>
      <c r="DLX21" s="958"/>
      <c r="DLY21" s="958"/>
      <c r="DLZ21" s="958"/>
      <c r="DMA21" s="958"/>
      <c r="DMB21" s="958"/>
      <c r="DMC21" s="958"/>
      <c r="DMD21" s="958"/>
      <c r="DME21" s="958"/>
      <c r="DMF21" s="958"/>
      <c r="DMG21" s="958"/>
      <c r="DMH21" s="958"/>
      <c r="DMI21" s="958"/>
      <c r="DMJ21" s="958"/>
      <c r="DMK21" s="958"/>
      <c r="DML21" s="958"/>
      <c r="DMM21" s="958"/>
      <c r="DMN21" s="958"/>
      <c r="DMO21" s="958"/>
      <c r="DMP21" s="958"/>
      <c r="DMQ21" s="958"/>
      <c r="DMR21" s="958"/>
      <c r="DMS21" s="958"/>
      <c r="DMT21" s="958"/>
      <c r="DMU21" s="958"/>
      <c r="DMV21" s="958"/>
      <c r="DMW21" s="958"/>
      <c r="DMX21" s="958"/>
      <c r="DMY21" s="958"/>
      <c r="DMZ21" s="958"/>
      <c r="DNA21" s="958"/>
      <c r="DNB21" s="958"/>
      <c r="DNC21" s="958"/>
      <c r="DND21" s="958"/>
      <c r="DNE21" s="958"/>
      <c r="DNF21" s="958"/>
      <c r="DNG21" s="958"/>
      <c r="DNH21" s="958"/>
      <c r="DNI21" s="958"/>
      <c r="DNJ21" s="958"/>
      <c r="DNK21" s="958"/>
      <c r="DNL21" s="958"/>
      <c r="DNM21" s="958"/>
      <c r="DNN21" s="958"/>
      <c r="DNO21" s="958"/>
      <c r="DNP21" s="958"/>
      <c r="DNQ21" s="958"/>
      <c r="DNR21" s="958"/>
      <c r="DNS21" s="958"/>
      <c r="DNT21" s="958"/>
      <c r="DNU21" s="958"/>
      <c r="DNV21" s="958"/>
      <c r="DNW21" s="958"/>
      <c r="DNX21" s="958"/>
      <c r="DNY21" s="958"/>
      <c r="DNZ21" s="958"/>
      <c r="DOA21" s="958"/>
      <c r="DOB21" s="958"/>
      <c r="DOC21" s="958"/>
      <c r="DOD21" s="958"/>
      <c r="DOE21" s="958"/>
      <c r="DOF21" s="958"/>
      <c r="DOG21" s="958"/>
      <c r="DOH21" s="958"/>
      <c r="DOI21" s="958"/>
      <c r="DOJ21" s="958"/>
      <c r="DOK21" s="958"/>
      <c r="DOL21" s="958"/>
      <c r="DOM21" s="958"/>
      <c r="DON21" s="958"/>
      <c r="DOO21" s="958"/>
      <c r="DOP21" s="958"/>
      <c r="DOQ21" s="958"/>
      <c r="DOR21" s="958"/>
      <c r="DOS21" s="958"/>
      <c r="DOT21" s="958"/>
      <c r="DOU21" s="958"/>
      <c r="DOV21" s="958"/>
      <c r="DOW21" s="958"/>
      <c r="DOX21" s="958"/>
      <c r="DOY21" s="958"/>
      <c r="DOZ21" s="958"/>
      <c r="DPA21" s="958"/>
      <c r="DPB21" s="958"/>
      <c r="DPC21" s="958"/>
      <c r="DPD21" s="958"/>
      <c r="DPE21" s="958"/>
      <c r="DPF21" s="958"/>
      <c r="DPG21" s="958"/>
      <c r="DPH21" s="958"/>
      <c r="DPI21" s="958"/>
      <c r="DPJ21" s="958"/>
      <c r="DPK21" s="958"/>
      <c r="DPL21" s="958"/>
      <c r="DPM21" s="958"/>
      <c r="DPN21" s="958"/>
      <c r="DPO21" s="958"/>
      <c r="DPP21" s="958"/>
      <c r="DPQ21" s="958"/>
      <c r="DPR21" s="958"/>
      <c r="DPS21" s="958"/>
      <c r="DPT21" s="958"/>
      <c r="DPU21" s="958"/>
      <c r="DPV21" s="958"/>
      <c r="DPW21" s="958"/>
      <c r="DPX21" s="958"/>
      <c r="DPY21" s="958"/>
      <c r="DPZ21" s="958"/>
      <c r="DQA21" s="958"/>
      <c r="DQB21" s="958"/>
      <c r="DQC21" s="958"/>
      <c r="DQD21" s="958"/>
      <c r="DQE21" s="958"/>
      <c r="DQF21" s="958"/>
      <c r="DQG21" s="958"/>
      <c r="DQH21" s="958"/>
      <c r="DQI21" s="958"/>
      <c r="DQJ21" s="958"/>
      <c r="DQK21" s="958"/>
      <c r="DQL21" s="958"/>
      <c r="DQM21" s="958"/>
      <c r="DQN21" s="958"/>
      <c r="DQO21" s="958"/>
      <c r="DQP21" s="958"/>
      <c r="DQQ21" s="958"/>
      <c r="DQR21" s="958"/>
      <c r="DQS21" s="958"/>
      <c r="DQT21" s="958"/>
      <c r="DQU21" s="958"/>
      <c r="DQV21" s="958"/>
      <c r="DQW21" s="958"/>
      <c r="DQX21" s="958"/>
      <c r="DQY21" s="958"/>
      <c r="DQZ21" s="958"/>
      <c r="DRA21" s="958"/>
      <c r="DRB21" s="958"/>
      <c r="DRC21" s="958"/>
      <c r="DRD21" s="958"/>
      <c r="DRE21" s="958"/>
      <c r="DRF21" s="958"/>
      <c r="DRG21" s="958"/>
      <c r="DRH21" s="958"/>
      <c r="DRI21" s="958"/>
      <c r="DRJ21" s="958"/>
      <c r="DRK21" s="958"/>
      <c r="DRL21" s="958"/>
      <c r="DRM21" s="958"/>
      <c r="DRN21" s="958"/>
      <c r="DRO21" s="958"/>
      <c r="DRP21" s="958"/>
      <c r="DRQ21" s="958"/>
      <c r="DRR21" s="958"/>
      <c r="DRS21" s="958"/>
      <c r="DRT21" s="958"/>
      <c r="DRU21" s="958"/>
      <c r="DRV21" s="958"/>
      <c r="DRW21" s="958"/>
      <c r="DRX21" s="958"/>
      <c r="DRY21" s="958"/>
      <c r="DRZ21" s="958"/>
      <c r="DSA21" s="958"/>
      <c r="DSB21" s="958"/>
      <c r="DSC21" s="958"/>
      <c r="DSD21" s="958"/>
      <c r="DSE21" s="958"/>
      <c r="DSF21" s="958"/>
      <c r="DSG21" s="958"/>
      <c r="DSH21" s="958"/>
      <c r="DSI21" s="958"/>
      <c r="DSJ21" s="958"/>
      <c r="DSK21" s="958"/>
      <c r="DSL21" s="958"/>
      <c r="DSM21" s="958"/>
      <c r="DSN21" s="958"/>
      <c r="DSO21" s="958"/>
      <c r="DSP21" s="958"/>
      <c r="DSQ21" s="958"/>
      <c r="DSR21" s="958"/>
      <c r="DSS21" s="958"/>
      <c r="DST21" s="958"/>
      <c r="DSU21" s="958"/>
      <c r="DSV21" s="958"/>
      <c r="DSW21" s="958"/>
      <c r="DSX21" s="958"/>
      <c r="DSY21" s="958"/>
      <c r="DSZ21" s="958"/>
      <c r="DTA21" s="958"/>
      <c r="DTB21" s="958"/>
      <c r="DTC21" s="958"/>
      <c r="DTD21" s="958"/>
      <c r="DTE21" s="958"/>
      <c r="DTF21" s="958"/>
      <c r="DTG21" s="958"/>
      <c r="DTH21" s="958"/>
      <c r="DTI21" s="958"/>
      <c r="DTJ21" s="958"/>
      <c r="DTK21" s="958"/>
      <c r="DTL21" s="958"/>
      <c r="DTM21" s="958"/>
      <c r="DTN21" s="958"/>
      <c r="DTO21" s="958"/>
      <c r="DTP21" s="958"/>
      <c r="DTQ21" s="958"/>
      <c r="DTR21" s="958"/>
      <c r="DTS21" s="958"/>
      <c r="DTT21" s="958"/>
      <c r="DTU21" s="958"/>
      <c r="DTV21" s="958"/>
      <c r="DTW21" s="958"/>
      <c r="DTX21" s="958"/>
      <c r="DTY21" s="958"/>
      <c r="DTZ21" s="958"/>
      <c r="DUA21" s="958"/>
      <c r="DUB21" s="958"/>
      <c r="DUC21" s="958"/>
      <c r="DUD21" s="958"/>
      <c r="DUE21" s="958"/>
      <c r="DUF21" s="958"/>
      <c r="DUG21" s="958"/>
      <c r="DUH21" s="958"/>
      <c r="DUI21" s="958"/>
      <c r="DUJ21" s="958"/>
      <c r="DUK21" s="958"/>
      <c r="DUL21" s="958"/>
      <c r="DUM21" s="958"/>
      <c r="DUN21" s="958"/>
      <c r="DUO21" s="958"/>
      <c r="DUP21" s="958"/>
      <c r="DUQ21" s="958"/>
      <c r="DUR21" s="958"/>
      <c r="DUS21" s="958"/>
      <c r="DUT21" s="958"/>
      <c r="DUU21" s="958"/>
      <c r="DUV21" s="958"/>
      <c r="DUW21" s="958"/>
      <c r="DUX21" s="958"/>
      <c r="DUY21" s="958"/>
      <c r="DUZ21" s="958"/>
      <c r="DVA21" s="958"/>
      <c r="DVB21" s="958"/>
      <c r="DVC21" s="958"/>
      <c r="DVD21" s="958"/>
      <c r="DVE21" s="958"/>
      <c r="DVF21" s="958"/>
      <c r="DVG21" s="958"/>
      <c r="DVH21" s="958"/>
      <c r="DVI21" s="958"/>
      <c r="DVJ21" s="958"/>
      <c r="DVK21" s="958"/>
      <c r="DVL21" s="958"/>
      <c r="DVM21" s="958"/>
      <c r="DVN21" s="958"/>
      <c r="DVO21" s="958"/>
      <c r="DVP21" s="958"/>
      <c r="DVQ21" s="958"/>
      <c r="DVR21" s="958"/>
      <c r="DVS21" s="958"/>
      <c r="DVT21" s="958"/>
      <c r="DVU21" s="958"/>
      <c r="DVV21" s="958"/>
      <c r="DVW21" s="958"/>
      <c r="DVX21" s="958"/>
      <c r="DVY21" s="958"/>
      <c r="DVZ21" s="958"/>
      <c r="DWA21" s="958"/>
      <c r="DWB21" s="958"/>
      <c r="DWC21" s="958"/>
      <c r="DWD21" s="958"/>
      <c r="DWE21" s="958"/>
      <c r="DWF21" s="958"/>
      <c r="DWG21" s="958"/>
      <c r="DWH21" s="958"/>
      <c r="DWI21" s="958"/>
      <c r="DWJ21" s="958"/>
      <c r="DWK21" s="958"/>
      <c r="DWL21" s="958"/>
      <c r="DWM21" s="958"/>
      <c r="DWN21" s="958"/>
      <c r="DWO21" s="958"/>
      <c r="DWP21" s="958"/>
      <c r="DWQ21" s="958"/>
      <c r="DWR21" s="958"/>
      <c r="DWS21" s="958"/>
      <c r="DWT21" s="958"/>
      <c r="DWU21" s="958"/>
      <c r="DWV21" s="958"/>
      <c r="DWW21" s="958"/>
      <c r="DWX21" s="958"/>
      <c r="DWY21" s="958"/>
      <c r="DWZ21" s="958"/>
      <c r="DXA21" s="958"/>
      <c r="DXB21" s="958"/>
      <c r="DXC21" s="958"/>
      <c r="DXD21" s="958"/>
      <c r="DXE21" s="958"/>
      <c r="DXF21" s="958"/>
      <c r="DXG21" s="958"/>
      <c r="DXH21" s="958"/>
      <c r="DXI21" s="958"/>
      <c r="DXJ21" s="958"/>
      <c r="DXK21" s="958"/>
      <c r="DXL21" s="958"/>
      <c r="DXM21" s="958"/>
      <c r="DXN21" s="958"/>
      <c r="DXO21" s="958"/>
      <c r="DXP21" s="958"/>
      <c r="DXQ21" s="958"/>
      <c r="DXR21" s="958"/>
      <c r="DXS21" s="958"/>
      <c r="DXT21" s="958"/>
      <c r="DXU21" s="958"/>
      <c r="DXV21" s="958"/>
      <c r="DXW21" s="958"/>
      <c r="DXX21" s="958"/>
      <c r="DXY21" s="958"/>
      <c r="DXZ21" s="958"/>
      <c r="DYA21" s="958"/>
      <c r="DYB21" s="958"/>
      <c r="DYC21" s="958"/>
      <c r="DYD21" s="958"/>
      <c r="DYE21" s="958"/>
      <c r="DYF21" s="958"/>
      <c r="DYG21" s="958"/>
      <c r="DYH21" s="958"/>
      <c r="DYI21" s="958"/>
      <c r="DYJ21" s="958"/>
      <c r="DYK21" s="958"/>
      <c r="DYL21" s="958"/>
      <c r="DYM21" s="958"/>
      <c r="DYN21" s="958"/>
      <c r="DYO21" s="958"/>
      <c r="DYP21" s="958"/>
      <c r="DYQ21" s="958"/>
      <c r="DYR21" s="958"/>
      <c r="DYS21" s="958"/>
      <c r="DYT21" s="958"/>
      <c r="DYU21" s="958"/>
      <c r="DYV21" s="958"/>
      <c r="DYW21" s="958"/>
      <c r="DYX21" s="958"/>
      <c r="DYY21" s="958"/>
      <c r="DYZ21" s="958"/>
      <c r="DZA21" s="958"/>
      <c r="DZB21" s="958"/>
      <c r="DZC21" s="958"/>
      <c r="DZD21" s="958"/>
      <c r="DZE21" s="958"/>
      <c r="DZF21" s="958"/>
      <c r="DZG21" s="958"/>
      <c r="DZH21" s="958"/>
      <c r="DZI21" s="958"/>
      <c r="DZJ21" s="958"/>
      <c r="DZK21" s="958"/>
      <c r="DZL21" s="958"/>
      <c r="DZM21" s="958"/>
      <c r="DZN21" s="958"/>
      <c r="DZO21" s="958"/>
      <c r="DZP21" s="958"/>
      <c r="DZQ21" s="958"/>
      <c r="DZR21" s="958"/>
      <c r="DZS21" s="958"/>
      <c r="DZT21" s="958"/>
      <c r="DZU21" s="958"/>
      <c r="DZV21" s="958"/>
      <c r="DZW21" s="958"/>
      <c r="DZX21" s="958"/>
      <c r="DZY21" s="958"/>
      <c r="DZZ21" s="958"/>
      <c r="EAA21" s="958"/>
      <c r="EAB21" s="958"/>
      <c r="EAC21" s="958"/>
      <c r="EAD21" s="958"/>
      <c r="EAE21" s="958"/>
      <c r="EAF21" s="958"/>
      <c r="EAG21" s="958"/>
      <c r="EAH21" s="958"/>
      <c r="EAI21" s="958"/>
      <c r="EAJ21" s="958"/>
      <c r="EAK21" s="958"/>
      <c r="EAL21" s="958"/>
      <c r="EAM21" s="958"/>
      <c r="EAN21" s="958"/>
      <c r="EAO21" s="958"/>
      <c r="EAP21" s="958"/>
      <c r="EAQ21" s="958"/>
      <c r="EAR21" s="958"/>
      <c r="EAS21" s="958"/>
      <c r="EAT21" s="958"/>
      <c r="EAU21" s="958"/>
      <c r="EAV21" s="958"/>
      <c r="EAW21" s="958"/>
      <c r="EAX21" s="958"/>
      <c r="EAY21" s="958"/>
      <c r="EAZ21" s="958"/>
      <c r="EBA21" s="958"/>
      <c r="EBB21" s="958"/>
      <c r="EBC21" s="958"/>
      <c r="EBD21" s="958"/>
      <c r="EBE21" s="958"/>
      <c r="EBF21" s="958"/>
      <c r="EBG21" s="958"/>
      <c r="EBH21" s="958"/>
      <c r="EBI21" s="958"/>
      <c r="EBJ21" s="958"/>
      <c r="EBK21" s="958"/>
      <c r="EBL21" s="958"/>
      <c r="EBM21" s="958"/>
      <c r="EBN21" s="958"/>
      <c r="EBO21" s="958"/>
      <c r="EBP21" s="958"/>
      <c r="EBQ21" s="958"/>
      <c r="EBR21" s="958"/>
      <c r="EBS21" s="958"/>
      <c r="EBT21" s="958"/>
      <c r="EBU21" s="958"/>
      <c r="EBV21" s="958"/>
      <c r="EBW21" s="958"/>
      <c r="EBX21" s="958"/>
      <c r="EBY21" s="958"/>
      <c r="EBZ21" s="958"/>
      <c r="ECA21" s="958"/>
      <c r="ECB21" s="958"/>
      <c r="ECC21" s="958"/>
      <c r="ECD21" s="958"/>
      <c r="ECE21" s="958"/>
      <c r="ECF21" s="958"/>
      <c r="ECG21" s="958"/>
      <c r="ECH21" s="958"/>
      <c r="ECI21" s="958"/>
      <c r="ECJ21" s="958"/>
      <c r="ECK21" s="958"/>
      <c r="ECL21" s="958"/>
      <c r="ECM21" s="958"/>
      <c r="ECN21" s="958"/>
      <c r="ECO21" s="958"/>
      <c r="ECP21" s="958"/>
      <c r="ECQ21" s="958"/>
      <c r="ECR21" s="958"/>
      <c r="ECS21" s="958"/>
      <c r="ECT21" s="958"/>
      <c r="ECU21" s="958"/>
      <c r="ECV21" s="958"/>
      <c r="ECW21" s="958"/>
      <c r="ECX21" s="958"/>
      <c r="ECY21" s="958"/>
      <c r="ECZ21" s="958"/>
      <c r="EDA21" s="958"/>
      <c r="EDB21" s="958"/>
      <c r="EDC21" s="958"/>
      <c r="EDD21" s="958"/>
      <c r="EDE21" s="958"/>
      <c r="EDF21" s="958"/>
      <c r="EDG21" s="958"/>
      <c r="EDH21" s="958"/>
      <c r="EDI21" s="958"/>
      <c r="EDJ21" s="958"/>
      <c r="EDK21" s="958"/>
      <c r="EDL21" s="958"/>
      <c r="EDM21" s="958"/>
      <c r="EDN21" s="958"/>
      <c r="EDO21" s="958"/>
      <c r="EDP21" s="958"/>
      <c r="EDQ21" s="958"/>
      <c r="EDR21" s="958"/>
      <c r="EDS21" s="958"/>
      <c r="EDT21" s="958"/>
      <c r="EDU21" s="958"/>
      <c r="EDV21" s="958"/>
      <c r="EDW21" s="958"/>
      <c r="EDX21" s="958"/>
      <c r="EDY21" s="958"/>
      <c r="EDZ21" s="958"/>
      <c r="EEA21" s="958"/>
      <c r="EEB21" s="958"/>
      <c r="EEC21" s="958"/>
      <c r="EED21" s="958"/>
      <c r="EEE21" s="958"/>
      <c r="EEF21" s="958"/>
      <c r="EEG21" s="958"/>
      <c r="EEH21" s="958"/>
      <c r="EEI21" s="958"/>
      <c r="EEJ21" s="958"/>
      <c r="EEK21" s="958"/>
      <c r="EEL21" s="958"/>
      <c r="EEM21" s="958"/>
      <c r="EEN21" s="958"/>
      <c r="EEO21" s="958"/>
      <c r="EEP21" s="958"/>
      <c r="EEQ21" s="958"/>
      <c r="EER21" s="958"/>
      <c r="EES21" s="958"/>
      <c r="EET21" s="958"/>
      <c r="EEU21" s="958"/>
      <c r="EEV21" s="958"/>
      <c r="EEW21" s="958"/>
      <c r="EEX21" s="958"/>
      <c r="EEY21" s="958"/>
      <c r="EEZ21" s="958"/>
      <c r="EFA21" s="958"/>
      <c r="EFB21" s="958"/>
      <c r="EFC21" s="958"/>
      <c r="EFD21" s="958"/>
      <c r="EFE21" s="958"/>
      <c r="EFF21" s="958"/>
      <c r="EFG21" s="958"/>
      <c r="EFH21" s="958"/>
      <c r="EFI21" s="958"/>
      <c r="EFJ21" s="958"/>
      <c r="EFK21" s="958"/>
      <c r="EFL21" s="958"/>
      <c r="EFM21" s="958"/>
      <c r="EFN21" s="958"/>
      <c r="EFO21" s="958"/>
      <c r="EFP21" s="958"/>
      <c r="EFQ21" s="958"/>
      <c r="EFR21" s="958"/>
      <c r="EFS21" s="958"/>
      <c r="EFT21" s="958"/>
      <c r="EFU21" s="958"/>
      <c r="EFV21" s="958"/>
      <c r="EFW21" s="958"/>
      <c r="EFX21" s="958"/>
      <c r="EFY21" s="958"/>
      <c r="EFZ21" s="958"/>
      <c r="EGA21" s="958"/>
      <c r="EGB21" s="958"/>
      <c r="EGC21" s="958"/>
      <c r="EGD21" s="958"/>
      <c r="EGE21" s="958"/>
      <c r="EGF21" s="958"/>
      <c r="EGG21" s="958"/>
      <c r="EGH21" s="958"/>
      <c r="EGI21" s="958"/>
      <c r="EGJ21" s="958"/>
      <c r="EGK21" s="958"/>
      <c r="EGL21" s="958"/>
      <c r="EGM21" s="958"/>
      <c r="EGN21" s="958"/>
      <c r="EGO21" s="958"/>
      <c r="EGP21" s="958"/>
      <c r="EGQ21" s="958"/>
      <c r="EGR21" s="958"/>
      <c r="EGS21" s="958"/>
      <c r="EGT21" s="958"/>
      <c r="EGU21" s="958"/>
      <c r="EGV21" s="958"/>
      <c r="EGW21" s="958"/>
      <c r="EGX21" s="958"/>
      <c r="EGY21" s="958"/>
      <c r="EGZ21" s="958"/>
      <c r="EHA21" s="958"/>
      <c r="EHB21" s="958"/>
      <c r="EHC21" s="958"/>
      <c r="EHD21" s="958"/>
      <c r="EHE21" s="958"/>
      <c r="EHF21" s="958"/>
      <c r="EHG21" s="958"/>
      <c r="EHH21" s="958"/>
      <c r="EHI21" s="958"/>
      <c r="EHJ21" s="958"/>
      <c r="EHK21" s="958"/>
      <c r="EHL21" s="958"/>
      <c r="EHM21" s="958"/>
      <c r="EHN21" s="958"/>
      <c r="EHO21" s="958"/>
      <c r="EHP21" s="958"/>
      <c r="EHQ21" s="958"/>
      <c r="EHR21" s="958"/>
      <c r="EHS21" s="958"/>
      <c r="EHT21" s="958"/>
      <c r="EHU21" s="958"/>
      <c r="EHV21" s="958"/>
      <c r="EHW21" s="958"/>
      <c r="EHX21" s="958"/>
      <c r="EHY21" s="958"/>
      <c r="EHZ21" s="958"/>
      <c r="EIA21" s="958"/>
      <c r="EIB21" s="958"/>
      <c r="EIC21" s="958"/>
      <c r="EID21" s="958"/>
      <c r="EIE21" s="958"/>
      <c r="EIF21" s="958"/>
      <c r="EIG21" s="958"/>
      <c r="EIH21" s="958"/>
      <c r="EII21" s="958"/>
      <c r="EIJ21" s="958"/>
      <c r="EIK21" s="958"/>
      <c r="EIL21" s="958"/>
      <c r="EIM21" s="958"/>
      <c r="EIN21" s="958"/>
      <c r="EIO21" s="958"/>
      <c r="EIP21" s="958"/>
      <c r="EIQ21" s="958"/>
      <c r="EIR21" s="958"/>
      <c r="EIS21" s="958"/>
      <c r="EIT21" s="958"/>
      <c r="EIU21" s="958"/>
      <c r="EIV21" s="958"/>
      <c r="EIW21" s="958"/>
      <c r="EIX21" s="958"/>
      <c r="EIY21" s="958"/>
      <c r="EIZ21" s="958"/>
      <c r="EJA21" s="958"/>
      <c r="EJB21" s="958"/>
      <c r="EJC21" s="958"/>
      <c r="EJD21" s="958"/>
      <c r="EJE21" s="958"/>
      <c r="EJF21" s="958"/>
      <c r="EJG21" s="958"/>
      <c r="EJH21" s="958"/>
      <c r="EJI21" s="958"/>
      <c r="EJJ21" s="958"/>
      <c r="EJK21" s="958"/>
      <c r="EJL21" s="958"/>
      <c r="EJM21" s="958"/>
      <c r="EJN21" s="958"/>
      <c r="EJO21" s="958"/>
      <c r="EJP21" s="958"/>
      <c r="EJQ21" s="958"/>
      <c r="EJR21" s="958"/>
      <c r="EJS21" s="958"/>
      <c r="EJT21" s="958"/>
      <c r="EJU21" s="958"/>
      <c r="EJV21" s="958"/>
      <c r="EJW21" s="958"/>
      <c r="EJX21" s="958"/>
      <c r="EJY21" s="958"/>
      <c r="EJZ21" s="958"/>
      <c r="EKA21" s="958"/>
      <c r="EKB21" s="958"/>
      <c r="EKC21" s="958"/>
      <c r="EKD21" s="958"/>
      <c r="EKE21" s="958"/>
      <c r="EKF21" s="958"/>
      <c r="EKG21" s="958"/>
      <c r="EKH21" s="958"/>
      <c r="EKI21" s="958"/>
      <c r="EKJ21" s="958"/>
      <c r="EKK21" s="958"/>
      <c r="EKL21" s="958"/>
      <c r="EKM21" s="958"/>
      <c r="EKN21" s="958"/>
      <c r="EKO21" s="958"/>
      <c r="EKP21" s="958"/>
      <c r="EKQ21" s="958"/>
      <c r="EKR21" s="958"/>
      <c r="EKS21" s="958"/>
      <c r="EKT21" s="958"/>
      <c r="EKU21" s="958"/>
      <c r="EKV21" s="958"/>
      <c r="EKW21" s="958"/>
      <c r="EKX21" s="958"/>
      <c r="EKY21" s="958"/>
      <c r="EKZ21" s="958"/>
      <c r="ELA21" s="958"/>
      <c r="ELB21" s="958"/>
      <c r="ELC21" s="958"/>
      <c r="ELD21" s="958"/>
      <c r="ELE21" s="958"/>
      <c r="ELF21" s="958"/>
      <c r="ELG21" s="958"/>
      <c r="ELH21" s="958"/>
      <c r="ELI21" s="958"/>
      <c r="ELJ21" s="958"/>
      <c r="ELK21" s="958"/>
      <c r="ELL21" s="958"/>
      <c r="ELM21" s="958"/>
      <c r="ELN21" s="958"/>
      <c r="ELO21" s="958"/>
      <c r="ELP21" s="958"/>
      <c r="ELQ21" s="958"/>
      <c r="ELR21" s="958"/>
      <c r="ELS21" s="958"/>
      <c r="ELT21" s="958"/>
      <c r="ELU21" s="958"/>
      <c r="ELV21" s="958"/>
      <c r="ELW21" s="958"/>
      <c r="ELX21" s="958"/>
      <c r="ELY21" s="958"/>
      <c r="ELZ21" s="958"/>
      <c r="EMA21" s="958"/>
      <c r="EMB21" s="958"/>
      <c r="EMC21" s="958"/>
      <c r="EMD21" s="958"/>
      <c r="EME21" s="958"/>
      <c r="EMF21" s="958"/>
      <c r="EMG21" s="958"/>
      <c r="EMH21" s="958"/>
      <c r="EMI21" s="958"/>
      <c r="EMJ21" s="958"/>
      <c r="EMK21" s="958"/>
      <c r="EML21" s="958"/>
      <c r="EMM21" s="958"/>
      <c r="EMN21" s="958"/>
      <c r="EMO21" s="958"/>
      <c r="EMP21" s="958"/>
      <c r="EMQ21" s="958"/>
      <c r="EMR21" s="958"/>
      <c r="EMS21" s="958"/>
      <c r="EMT21" s="958"/>
      <c r="EMU21" s="958"/>
      <c r="EMV21" s="958"/>
      <c r="EMW21" s="958"/>
      <c r="EMX21" s="958"/>
      <c r="EMY21" s="958"/>
      <c r="EMZ21" s="958"/>
      <c r="ENA21" s="958"/>
      <c r="ENB21" s="958"/>
      <c r="ENC21" s="958"/>
      <c r="END21" s="958"/>
      <c r="ENE21" s="958"/>
      <c r="ENF21" s="958"/>
      <c r="ENG21" s="958"/>
      <c r="ENH21" s="958"/>
      <c r="ENI21" s="958"/>
      <c r="ENJ21" s="958"/>
      <c r="ENK21" s="958"/>
      <c r="ENL21" s="958"/>
      <c r="ENM21" s="958"/>
      <c r="ENN21" s="958"/>
      <c r="ENO21" s="958"/>
      <c r="ENP21" s="958"/>
      <c r="ENQ21" s="958"/>
      <c r="ENR21" s="958"/>
      <c r="ENS21" s="958"/>
      <c r="ENT21" s="958"/>
      <c r="ENU21" s="958"/>
      <c r="ENV21" s="958"/>
      <c r="ENW21" s="958"/>
      <c r="ENX21" s="958"/>
      <c r="ENY21" s="958"/>
      <c r="ENZ21" s="958"/>
      <c r="EOA21" s="958"/>
      <c r="EOB21" s="958"/>
      <c r="EOC21" s="958"/>
      <c r="EOD21" s="958"/>
      <c r="EOE21" s="958"/>
      <c r="EOF21" s="958"/>
      <c r="EOG21" s="958"/>
      <c r="EOH21" s="958"/>
      <c r="EOI21" s="958"/>
      <c r="EOJ21" s="958"/>
      <c r="EOK21" s="958"/>
      <c r="EOL21" s="958"/>
      <c r="EOM21" s="958"/>
      <c r="EON21" s="958"/>
      <c r="EOO21" s="958"/>
      <c r="EOP21" s="958"/>
      <c r="EOQ21" s="958"/>
      <c r="EOR21" s="958"/>
      <c r="EOS21" s="958"/>
      <c r="EOT21" s="958"/>
      <c r="EOU21" s="958"/>
      <c r="EOV21" s="958"/>
      <c r="EOW21" s="958"/>
      <c r="EOX21" s="958"/>
      <c r="EOY21" s="958"/>
      <c r="EOZ21" s="958"/>
      <c r="EPA21" s="958"/>
      <c r="EPB21" s="958"/>
      <c r="EPC21" s="958"/>
      <c r="EPD21" s="958"/>
      <c r="EPE21" s="958"/>
      <c r="EPF21" s="958"/>
      <c r="EPG21" s="958"/>
      <c r="EPH21" s="958"/>
      <c r="EPI21" s="958"/>
      <c r="EPJ21" s="958"/>
      <c r="EPK21" s="958"/>
      <c r="EPL21" s="958"/>
      <c r="EPM21" s="958"/>
      <c r="EPN21" s="958"/>
      <c r="EPO21" s="958"/>
      <c r="EPP21" s="958"/>
      <c r="EPQ21" s="958"/>
      <c r="EPR21" s="958"/>
      <c r="EPS21" s="958"/>
      <c r="EPT21" s="958"/>
      <c r="EPU21" s="958"/>
      <c r="EPV21" s="958"/>
      <c r="EPW21" s="958"/>
      <c r="EPX21" s="958"/>
      <c r="EPY21" s="958"/>
      <c r="EPZ21" s="958"/>
      <c r="EQA21" s="958"/>
      <c r="EQB21" s="958"/>
      <c r="EQC21" s="958"/>
      <c r="EQD21" s="958"/>
      <c r="EQE21" s="958"/>
      <c r="EQF21" s="958"/>
      <c r="EQG21" s="958"/>
      <c r="EQH21" s="958"/>
      <c r="EQI21" s="958"/>
      <c r="EQJ21" s="958"/>
      <c r="EQK21" s="958"/>
      <c r="EQL21" s="958"/>
      <c r="EQM21" s="958"/>
      <c r="EQN21" s="958"/>
      <c r="EQO21" s="958"/>
      <c r="EQP21" s="958"/>
      <c r="EQQ21" s="958"/>
      <c r="EQR21" s="958"/>
      <c r="EQS21" s="958"/>
      <c r="EQT21" s="958"/>
      <c r="EQU21" s="958"/>
      <c r="EQV21" s="958"/>
      <c r="EQW21" s="958"/>
      <c r="EQX21" s="958"/>
      <c r="EQY21" s="958"/>
      <c r="EQZ21" s="958"/>
      <c r="ERA21" s="958"/>
      <c r="ERB21" s="958"/>
      <c r="ERC21" s="958"/>
      <c r="ERD21" s="958"/>
      <c r="ERE21" s="958"/>
      <c r="ERF21" s="958"/>
      <c r="ERG21" s="958"/>
      <c r="ERH21" s="958"/>
      <c r="ERI21" s="958"/>
      <c r="ERJ21" s="958"/>
      <c r="ERK21" s="958"/>
      <c r="ERL21" s="958"/>
      <c r="ERM21" s="958"/>
      <c r="ERN21" s="958"/>
      <c r="ERO21" s="958"/>
      <c r="ERP21" s="958"/>
      <c r="ERQ21" s="958"/>
      <c r="ERR21" s="958"/>
      <c r="ERS21" s="958"/>
      <c r="ERT21" s="958"/>
      <c r="ERU21" s="958"/>
      <c r="ERV21" s="958"/>
      <c r="ERW21" s="958"/>
      <c r="ERX21" s="958"/>
      <c r="ERY21" s="958"/>
      <c r="ERZ21" s="958"/>
      <c r="ESA21" s="958"/>
      <c r="ESB21" s="958"/>
      <c r="ESC21" s="958"/>
      <c r="ESD21" s="958"/>
      <c r="ESE21" s="958"/>
      <c r="ESF21" s="958"/>
      <c r="ESG21" s="958"/>
      <c r="ESH21" s="958"/>
      <c r="ESI21" s="958"/>
      <c r="ESJ21" s="958"/>
      <c r="ESK21" s="958"/>
      <c r="ESL21" s="958"/>
      <c r="ESM21" s="958"/>
      <c r="ESN21" s="958"/>
      <c r="ESO21" s="958"/>
      <c r="ESP21" s="958"/>
      <c r="ESQ21" s="958"/>
      <c r="ESR21" s="958"/>
      <c r="ESS21" s="958"/>
      <c r="EST21" s="958"/>
      <c r="ESU21" s="958"/>
      <c r="ESV21" s="958"/>
      <c r="ESW21" s="958"/>
      <c r="ESX21" s="958"/>
      <c r="ESY21" s="958"/>
      <c r="ESZ21" s="958"/>
      <c r="ETA21" s="958"/>
      <c r="ETB21" s="958"/>
      <c r="ETC21" s="958"/>
      <c r="ETD21" s="958"/>
      <c r="ETE21" s="958"/>
      <c r="ETF21" s="958"/>
      <c r="ETG21" s="958"/>
      <c r="ETH21" s="958"/>
      <c r="ETI21" s="958"/>
      <c r="ETJ21" s="958"/>
      <c r="ETK21" s="958"/>
      <c r="ETL21" s="958"/>
      <c r="ETM21" s="958"/>
      <c r="ETN21" s="958"/>
      <c r="ETO21" s="958"/>
      <c r="ETP21" s="958"/>
      <c r="ETQ21" s="958"/>
      <c r="ETR21" s="958"/>
      <c r="ETS21" s="958"/>
      <c r="ETT21" s="958"/>
      <c r="ETU21" s="958"/>
      <c r="ETV21" s="958"/>
      <c r="ETW21" s="958"/>
      <c r="ETX21" s="958"/>
      <c r="ETY21" s="958"/>
      <c r="ETZ21" s="958"/>
      <c r="EUA21" s="958"/>
      <c r="EUB21" s="958"/>
      <c r="EUC21" s="958"/>
      <c r="EUD21" s="958"/>
      <c r="EUE21" s="958"/>
      <c r="EUF21" s="958"/>
      <c r="EUG21" s="958"/>
      <c r="EUH21" s="958"/>
      <c r="EUI21" s="958"/>
      <c r="EUJ21" s="958"/>
      <c r="EUK21" s="958"/>
      <c r="EUL21" s="958"/>
      <c r="EUM21" s="958"/>
      <c r="EUN21" s="958"/>
      <c r="EUO21" s="958"/>
      <c r="EUP21" s="958"/>
      <c r="EUQ21" s="958"/>
      <c r="EUR21" s="958"/>
      <c r="EUS21" s="958"/>
      <c r="EUT21" s="958"/>
      <c r="EUU21" s="958"/>
      <c r="EUV21" s="958"/>
      <c r="EUW21" s="958"/>
      <c r="EUX21" s="958"/>
      <c r="EUY21" s="958"/>
      <c r="EUZ21" s="958"/>
      <c r="EVA21" s="958"/>
      <c r="EVB21" s="958"/>
      <c r="EVC21" s="958"/>
      <c r="EVD21" s="958"/>
      <c r="EVE21" s="958"/>
      <c r="EVF21" s="958"/>
      <c r="EVG21" s="958"/>
      <c r="EVH21" s="958"/>
      <c r="EVI21" s="958"/>
      <c r="EVJ21" s="958"/>
      <c r="EVK21" s="958"/>
      <c r="EVL21" s="958"/>
      <c r="EVM21" s="958"/>
      <c r="EVN21" s="958"/>
      <c r="EVO21" s="958"/>
      <c r="EVP21" s="958"/>
      <c r="EVQ21" s="958"/>
      <c r="EVR21" s="958"/>
      <c r="EVS21" s="958"/>
      <c r="EVT21" s="958"/>
      <c r="EVU21" s="958"/>
      <c r="EVV21" s="958"/>
      <c r="EVW21" s="958"/>
      <c r="EVX21" s="958"/>
      <c r="EVY21" s="958"/>
      <c r="EVZ21" s="958"/>
      <c r="EWA21" s="958"/>
      <c r="EWB21" s="958"/>
      <c r="EWC21" s="958"/>
      <c r="EWD21" s="958"/>
      <c r="EWE21" s="958"/>
      <c r="EWF21" s="958"/>
      <c r="EWG21" s="958"/>
      <c r="EWH21" s="958"/>
      <c r="EWI21" s="958"/>
      <c r="EWJ21" s="958"/>
      <c r="EWK21" s="958"/>
      <c r="EWL21" s="958"/>
      <c r="EWM21" s="958"/>
      <c r="EWN21" s="958"/>
      <c r="EWO21" s="958"/>
      <c r="EWP21" s="958"/>
      <c r="EWQ21" s="958"/>
      <c r="EWR21" s="958"/>
      <c r="EWS21" s="958"/>
      <c r="EWT21" s="958"/>
      <c r="EWU21" s="958"/>
      <c r="EWV21" s="958"/>
      <c r="EWW21" s="958"/>
      <c r="EWX21" s="958"/>
      <c r="EWY21" s="958"/>
      <c r="EWZ21" s="958"/>
      <c r="EXA21" s="958"/>
      <c r="EXB21" s="958"/>
      <c r="EXC21" s="958"/>
      <c r="EXD21" s="958"/>
      <c r="EXE21" s="958"/>
      <c r="EXF21" s="958"/>
      <c r="EXG21" s="958"/>
      <c r="EXH21" s="958"/>
      <c r="EXI21" s="958"/>
      <c r="EXJ21" s="958"/>
      <c r="EXK21" s="958"/>
      <c r="EXL21" s="958"/>
      <c r="EXM21" s="958"/>
      <c r="EXN21" s="958"/>
      <c r="EXO21" s="958"/>
      <c r="EXP21" s="958"/>
      <c r="EXQ21" s="958"/>
      <c r="EXR21" s="958"/>
      <c r="EXS21" s="958"/>
      <c r="EXT21" s="958"/>
      <c r="EXU21" s="958"/>
      <c r="EXV21" s="958"/>
      <c r="EXW21" s="958"/>
      <c r="EXX21" s="958"/>
      <c r="EXY21" s="958"/>
      <c r="EXZ21" s="958"/>
      <c r="EYA21" s="958"/>
      <c r="EYB21" s="958"/>
      <c r="EYC21" s="958"/>
      <c r="EYD21" s="958"/>
      <c r="EYE21" s="958"/>
      <c r="EYF21" s="958"/>
      <c r="EYG21" s="958"/>
      <c r="EYH21" s="958"/>
      <c r="EYI21" s="958"/>
      <c r="EYJ21" s="958"/>
      <c r="EYK21" s="958"/>
      <c r="EYL21" s="958"/>
      <c r="EYM21" s="958"/>
      <c r="EYN21" s="958"/>
      <c r="EYO21" s="958"/>
      <c r="EYP21" s="958"/>
      <c r="EYQ21" s="958"/>
      <c r="EYR21" s="958"/>
      <c r="EYS21" s="958"/>
      <c r="EYT21" s="958"/>
      <c r="EYU21" s="958"/>
      <c r="EYV21" s="958"/>
      <c r="EYW21" s="958"/>
      <c r="EYX21" s="958"/>
      <c r="EYY21" s="958"/>
      <c r="EYZ21" s="958"/>
      <c r="EZA21" s="958"/>
      <c r="EZB21" s="958"/>
      <c r="EZC21" s="958"/>
      <c r="EZD21" s="958"/>
      <c r="EZE21" s="958"/>
      <c r="EZF21" s="958"/>
      <c r="EZG21" s="958"/>
      <c r="EZH21" s="958"/>
      <c r="EZI21" s="958"/>
      <c r="EZJ21" s="958"/>
      <c r="EZK21" s="958"/>
      <c r="EZL21" s="958"/>
      <c r="EZM21" s="958"/>
      <c r="EZN21" s="958"/>
      <c r="EZO21" s="958"/>
      <c r="EZP21" s="958"/>
      <c r="EZQ21" s="958"/>
      <c r="EZR21" s="958"/>
      <c r="EZS21" s="958"/>
      <c r="EZT21" s="958"/>
      <c r="EZU21" s="958"/>
      <c r="EZV21" s="958"/>
      <c r="EZW21" s="958"/>
      <c r="EZX21" s="958"/>
      <c r="EZY21" s="958"/>
      <c r="EZZ21" s="958"/>
      <c r="FAA21" s="958"/>
      <c r="FAB21" s="958"/>
      <c r="FAC21" s="958"/>
      <c r="FAD21" s="958"/>
      <c r="FAE21" s="958"/>
      <c r="FAF21" s="958"/>
      <c r="FAG21" s="958"/>
      <c r="FAH21" s="958"/>
      <c r="FAI21" s="958"/>
      <c r="FAJ21" s="958"/>
      <c r="FAK21" s="958"/>
      <c r="FAL21" s="958"/>
      <c r="FAM21" s="958"/>
      <c r="FAN21" s="958"/>
      <c r="FAO21" s="958"/>
      <c r="FAP21" s="958"/>
      <c r="FAQ21" s="958"/>
      <c r="FAR21" s="958"/>
      <c r="FAS21" s="958"/>
      <c r="FAT21" s="958"/>
      <c r="FAU21" s="958"/>
      <c r="FAV21" s="958"/>
      <c r="FAW21" s="958"/>
      <c r="FAX21" s="958"/>
      <c r="FAY21" s="958"/>
      <c r="FAZ21" s="958"/>
      <c r="FBA21" s="958"/>
      <c r="FBB21" s="958"/>
      <c r="FBC21" s="958"/>
      <c r="FBD21" s="958"/>
      <c r="FBE21" s="958"/>
      <c r="FBF21" s="958"/>
      <c r="FBG21" s="958"/>
      <c r="FBH21" s="958"/>
      <c r="FBI21" s="958"/>
      <c r="FBJ21" s="958"/>
      <c r="FBK21" s="958"/>
      <c r="FBL21" s="958"/>
      <c r="FBM21" s="958"/>
      <c r="FBN21" s="958"/>
      <c r="FBO21" s="958"/>
      <c r="FBP21" s="958"/>
      <c r="FBQ21" s="958"/>
      <c r="FBR21" s="958"/>
      <c r="FBS21" s="958"/>
      <c r="FBT21" s="958"/>
      <c r="FBU21" s="958"/>
      <c r="FBV21" s="958"/>
      <c r="FBW21" s="958"/>
      <c r="FBX21" s="958"/>
      <c r="FBY21" s="958"/>
      <c r="FBZ21" s="958"/>
      <c r="FCA21" s="958"/>
      <c r="FCB21" s="958"/>
      <c r="FCC21" s="958"/>
      <c r="FCD21" s="958"/>
      <c r="FCE21" s="958"/>
      <c r="FCF21" s="958"/>
      <c r="FCG21" s="958"/>
      <c r="FCH21" s="958"/>
      <c r="FCI21" s="958"/>
      <c r="FCJ21" s="958"/>
      <c r="FCK21" s="958"/>
      <c r="FCL21" s="958"/>
      <c r="FCM21" s="958"/>
      <c r="FCN21" s="958"/>
      <c r="FCO21" s="958"/>
      <c r="FCP21" s="958"/>
      <c r="FCQ21" s="958"/>
      <c r="FCR21" s="958"/>
      <c r="FCS21" s="958"/>
      <c r="FCT21" s="958"/>
      <c r="FCU21" s="958"/>
      <c r="FCV21" s="958"/>
      <c r="FCW21" s="958"/>
      <c r="FCX21" s="958"/>
      <c r="FCY21" s="958"/>
      <c r="FCZ21" s="958"/>
      <c r="FDA21" s="958"/>
      <c r="FDB21" s="958"/>
      <c r="FDC21" s="958"/>
      <c r="FDD21" s="958"/>
      <c r="FDE21" s="958"/>
      <c r="FDF21" s="958"/>
      <c r="FDG21" s="958"/>
      <c r="FDH21" s="958"/>
      <c r="FDI21" s="958"/>
      <c r="FDJ21" s="958"/>
      <c r="FDK21" s="958"/>
      <c r="FDL21" s="958"/>
      <c r="FDM21" s="958"/>
      <c r="FDN21" s="958"/>
      <c r="FDO21" s="958"/>
      <c r="FDP21" s="958"/>
      <c r="FDQ21" s="958"/>
      <c r="FDR21" s="958"/>
      <c r="FDS21" s="958"/>
      <c r="FDT21" s="958"/>
      <c r="FDU21" s="958"/>
      <c r="FDV21" s="958"/>
      <c r="FDW21" s="958"/>
      <c r="FDX21" s="958"/>
      <c r="FDY21" s="958"/>
      <c r="FDZ21" s="958"/>
      <c r="FEA21" s="958"/>
      <c r="FEB21" s="958"/>
      <c r="FEC21" s="958"/>
      <c r="FED21" s="958"/>
      <c r="FEE21" s="958"/>
      <c r="FEF21" s="958"/>
      <c r="FEG21" s="958"/>
      <c r="FEH21" s="958"/>
      <c r="FEI21" s="958"/>
      <c r="FEJ21" s="958"/>
      <c r="FEK21" s="958"/>
      <c r="FEL21" s="958"/>
      <c r="FEM21" s="958"/>
      <c r="FEN21" s="958"/>
      <c r="FEO21" s="958"/>
      <c r="FEP21" s="958"/>
      <c r="FEQ21" s="958"/>
      <c r="FER21" s="958"/>
      <c r="FES21" s="958"/>
      <c r="FET21" s="958"/>
      <c r="FEU21" s="958"/>
      <c r="FEV21" s="958"/>
      <c r="FEW21" s="958"/>
      <c r="FEX21" s="958"/>
      <c r="FEY21" s="958"/>
      <c r="FEZ21" s="958"/>
      <c r="FFA21" s="958"/>
      <c r="FFB21" s="958"/>
      <c r="FFC21" s="958"/>
      <c r="FFD21" s="958"/>
      <c r="FFE21" s="958"/>
      <c r="FFF21" s="958"/>
      <c r="FFG21" s="958"/>
      <c r="FFH21" s="958"/>
      <c r="FFI21" s="958"/>
      <c r="FFJ21" s="958"/>
      <c r="FFK21" s="958"/>
      <c r="FFL21" s="958"/>
      <c r="FFM21" s="958"/>
      <c r="FFN21" s="958"/>
      <c r="FFO21" s="958"/>
      <c r="FFP21" s="958"/>
      <c r="FFQ21" s="958"/>
      <c r="FFR21" s="958"/>
      <c r="FFS21" s="958"/>
      <c r="FFT21" s="958"/>
      <c r="FFU21" s="958"/>
      <c r="FFV21" s="958"/>
      <c r="FFW21" s="958"/>
      <c r="FFX21" s="958"/>
      <c r="FFY21" s="958"/>
      <c r="FFZ21" s="958"/>
      <c r="FGA21" s="958"/>
      <c r="FGB21" s="958"/>
      <c r="FGC21" s="958"/>
      <c r="FGD21" s="958"/>
      <c r="FGE21" s="958"/>
      <c r="FGF21" s="958"/>
      <c r="FGG21" s="958"/>
      <c r="FGH21" s="958"/>
      <c r="FGI21" s="958"/>
      <c r="FGJ21" s="958"/>
      <c r="FGK21" s="958"/>
      <c r="FGL21" s="958"/>
      <c r="FGM21" s="958"/>
      <c r="FGN21" s="958"/>
      <c r="FGO21" s="958"/>
      <c r="FGP21" s="958"/>
      <c r="FGQ21" s="958"/>
      <c r="FGR21" s="958"/>
      <c r="FGS21" s="958"/>
      <c r="FGT21" s="958"/>
      <c r="FGU21" s="958"/>
      <c r="FGV21" s="958"/>
      <c r="FGW21" s="958"/>
      <c r="FGX21" s="958"/>
      <c r="FGY21" s="958"/>
      <c r="FGZ21" s="958"/>
      <c r="FHA21" s="958"/>
      <c r="FHB21" s="958"/>
      <c r="FHC21" s="958"/>
      <c r="FHD21" s="958"/>
      <c r="FHE21" s="958"/>
      <c r="FHF21" s="958"/>
      <c r="FHG21" s="958"/>
      <c r="FHH21" s="958"/>
      <c r="FHI21" s="958"/>
      <c r="FHJ21" s="958"/>
      <c r="FHK21" s="958"/>
      <c r="FHL21" s="958"/>
      <c r="FHM21" s="958"/>
      <c r="FHN21" s="958"/>
      <c r="FHO21" s="958"/>
      <c r="FHP21" s="958"/>
      <c r="FHQ21" s="958"/>
      <c r="FHR21" s="958"/>
      <c r="FHS21" s="958"/>
      <c r="FHT21" s="958"/>
      <c r="FHU21" s="958"/>
      <c r="FHV21" s="958"/>
      <c r="FHW21" s="958"/>
      <c r="FHX21" s="958"/>
      <c r="FHY21" s="958"/>
      <c r="FHZ21" s="958"/>
      <c r="FIA21" s="958"/>
      <c r="FIB21" s="958"/>
      <c r="FIC21" s="958"/>
      <c r="FID21" s="958"/>
      <c r="FIE21" s="958"/>
      <c r="FIF21" s="958"/>
      <c r="FIG21" s="958"/>
      <c r="FIH21" s="958"/>
      <c r="FII21" s="958"/>
      <c r="FIJ21" s="958"/>
      <c r="FIK21" s="958"/>
      <c r="FIL21" s="958"/>
      <c r="FIM21" s="958"/>
      <c r="FIN21" s="958"/>
      <c r="FIO21" s="958"/>
      <c r="FIP21" s="958"/>
      <c r="FIQ21" s="958"/>
      <c r="FIR21" s="958"/>
      <c r="FIS21" s="958"/>
      <c r="FIT21" s="958"/>
      <c r="FIU21" s="958"/>
      <c r="FIV21" s="958"/>
      <c r="FIW21" s="958"/>
      <c r="FIX21" s="958"/>
      <c r="FIY21" s="958"/>
      <c r="FIZ21" s="958"/>
      <c r="FJA21" s="958"/>
      <c r="FJB21" s="958"/>
      <c r="FJC21" s="958"/>
      <c r="FJD21" s="958"/>
      <c r="FJE21" s="958"/>
      <c r="FJF21" s="958"/>
      <c r="FJG21" s="958"/>
      <c r="FJH21" s="958"/>
      <c r="FJI21" s="958"/>
      <c r="FJJ21" s="958"/>
      <c r="FJK21" s="958"/>
      <c r="FJL21" s="958"/>
      <c r="FJM21" s="958"/>
      <c r="FJN21" s="958"/>
      <c r="FJO21" s="958"/>
      <c r="FJP21" s="958"/>
      <c r="FJQ21" s="958"/>
      <c r="FJR21" s="958"/>
      <c r="FJS21" s="958"/>
      <c r="FJT21" s="958"/>
      <c r="FJU21" s="958"/>
      <c r="FJV21" s="958"/>
      <c r="FJW21" s="958"/>
      <c r="FJX21" s="958"/>
      <c r="FJY21" s="958"/>
      <c r="FJZ21" s="958"/>
      <c r="FKA21" s="958"/>
      <c r="FKB21" s="958"/>
      <c r="FKC21" s="958"/>
      <c r="FKD21" s="958"/>
      <c r="FKE21" s="958"/>
      <c r="FKF21" s="958"/>
      <c r="FKG21" s="958"/>
      <c r="FKH21" s="958"/>
      <c r="FKI21" s="958"/>
      <c r="FKJ21" s="958"/>
      <c r="FKK21" s="958"/>
      <c r="FKL21" s="958"/>
      <c r="FKM21" s="958"/>
      <c r="FKN21" s="958"/>
      <c r="FKO21" s="958"/>
      <c r="FKP21" s="958"/>
      <c r="FKQ21" s="958"/>
      <c r="FKR21" s="958"/>
      <c r="FKS21" s="958"/>
      <c r="FKT21" s="958"/>
      <c r="FKU21" s="958"/>
      <c r="FKV21" s="958"/>
      <c r="FKW21" s="958"/>
      <c r="FKX21" s="958"/>
      <c r="FKY21" s="958"/>
      <c r="FKZ21" s="958"/>
      <c r="FLA21" s="958"/>
      <c r="FLB21" s="958"/>
      <c r="FLC21" s="958"/>
      <c r="FLD21" s="958"/>
      <c r="FLE21" s="958"/>
      <c r="FLF21" s="958"/>
      <c r="FLG21" s="958"/>
      <c r="FLH21" s="958"/>
      <c r="FLI21" s="958"/>
      <c r="FLJ21" s="958"/>
      <c r="FLK21" s="958"/>
      <c r="FLL21" s="958"/>
      <c r="FLM21" s="958"/>
      <c r="FLN21" s="958"/>
      <c r="FLO21" s="958"/>
      <c r="FLP21" s="958"/>
      <c r="FLQ21" s="958"/>
      <c r="FLR21" s="958"/>
      <c r="FLS21" s="958"/>
      <c r="FLT21" s="958"/>
      <c r="FLU21" s="958"/>
      <c r="FLV21" s="958"/>
      <c r="FLW21" s="958"/>
      <c r="FLX21" s="958"/>
      <c r="FLY21" s="958"/>
      <c r="FLZ21" s="958"/>
      <c r="FMA21" s="958"/>
      <c r="FMB21" s="958"/>
      <c r="FMC21" s="958"/>
      <c r="FMD21" s="958"/>
      <c r="FME21" s="958"/>
      <c r="FMF21" s="958"/>
      <c r="FMG21" s="958"/>
      <c r="FMH21" s="958"/>
      <c r="FMI21" s="958"/>
      <c r="FMJ21" s="958"/>
      <c r="FMK21" s="958"/>
      <c r="FML21" s="958"/>
      <c r="FMM21" s="958"/>
      <c r="FMN21" s="958"/>
      <c r="FMO21" s="958"/>
      <c r="FMP21" s="958"/>
      <c r="FMQ21" s="958"/>
      <c r="FMR21" s="958"/>
      <c r="FMS21" s="958"/>
      <c r="FMT21" s="958"/>
      <c r="FMU21" s="958"/>
      <c r="FMV21" s="958"/>
      <c r="FMW21" s="958"/>
      <c r="FMX21" s="958"/>
      <c r="FMY21" s="958"/>
      <c r="FMZ21" s="958"/>
      <c r="FNA21" s="958"/>
      <c r="FNB21" s="958"/>
      <c r="FNC21" s="958"/>
      <c r="FND21" s="958"/>
      <c r="FNE21" s="958"/>
      <c r="FNF21" s="958"/>
      <c r="FNG21" s="958"/>
      <c r="FNH21" s="958"/>
      <c r="FNI21" s="958"/>
      <c r="FNJ21" s="958"/>
      <c r="FNK21" s="958"/>
      <c r="FNL21" s="958"/>
      <c r="FNM21" s="958"/>
      <c r="FNN21" s="958"/>
      <c r="FNO21" s="958"/>
      <c r="FNP21" s="958"/>
      <c r="FNQ21" s="958"/>
      <c r="FNR21" s="958"/>
      <c r="FNS21" s="958"/>
      <c r="FNT21" s="958"/>
      <c r="FNU21" s="958"/>
      <c r="FNV21" s="958"/>
      <c r="FNW21" s="958"/>
      <c r="FNX21" s="958"/>
      <c r="FNY21" s="958"/>
      <c r="FNZ21" s="958"/>
      <c r="FOA21" s="958"/>
      <c r="FOB21" s="958"/>
      <c r="FOC21" s="958"/>
      <c r="FOD21" s="958"/>
      <c r="FOE21" s="958"/>
      <c r="FOF21" s="958"/>
      <c r="FOG21" s="958"/>
      <c r="FOH21" s="958"/>
      <c r="FOI21" s="958"/>
      <c r="FOJ21" s="958"/>
      <c r="FOK21" s="958"/>
      <c r="FOL21" s="958"/>
      <c r="FOM21" s="958"/>
      <c r="FON21" s="958"/>
      <c r="FOO21" s="958"/>
      <c r="FOP21" s="958"/>
      <c r="FOQ21" s="958"/>
      <c r="FOR21" s="958"/>
      <c r="FOS21" s="958"/>
      <c r="FOT21" s="958"/>
      <c r="FOU21" s="958"/>
      <c r="FOV21" s="958"/>
      <c r="FOW21" s="958"/>
      <c r="FOX21" s="958"/>
      <c r="FOY21" s="958"/>
      <c r="FOZ21" s="958"/>
      <c r="FPA21" s="958"/>
      <c r="FPB21" s="958"/>
      <c r="FPC21" s="958"/>
      <c r="FPD21" s="958"/>
      <c r="FPE21" s="958"/>
      <c r="FPF21" s="958"/>
      <c r="FPG21" s="958"/>
      <c r="FPH21" s="958"/>
      <c r="FPI21" s="958"/>
      <c r="FPJ21" s="958"/>
      <c r="FPK21" s="958"/>
      <c r="FPL21" s="958"/>
      <c r="FPM21" s="958"/>
      <c r="FPN21" s="958"/>
      <c r="FPO21" s="958"/>
      <c r="FPP21" s="958"/>
      <c r="FPQ21" s="958"/>
      <c r="FPR21" s="958"/>
      <c r="FPS21" s="958"/>
      <c r="FPT21" s="958"/>
      <c r="FPU21" s="958"/>
      <c r="FPV21" s="958"/>
      <c r="FPW21" s="958"/>
      <c r="FPX21" s="958"/>
      <c r="FPY21" s="958"/>
      <c r="FPZ21" s="958"/>
      <c r="FQA21" s="958"/>
      <c r="FQB21" s="958"/>
      <c r="FQC21" s="958"/>
      <c r="FQD21" s="958"/>
      <c r="FQE21" s="958"/>
      <c r="FQF21" s="958"/>
      <c r="FQG21" s="958"/>
      <c r="FQH21" s="958"/>
      <c r="FQI21" s="958"/>
      <c r="FQJ21" s="958"/>
      <c r="FQK21" s="958"/>
      <c r="FQL21" s="958"/>
      <c r="FQM21" s="958"/>
      <c r="FQN21" s="958"/>
      <c r="FQO21" s="958"/>
      <c r="FQP21" s="958"/>
      <c r="FQQ21" s="958"/>
      <c r="FQR21" s="958"/>
      <c r="FQS21" s="958"/>
      <c r="FQT21" s="958"/>
      <c r="FQU21" s="958"/>
      <c r="FQV21" s="958"/>
      <c r="FQW21" s="958"/>
      <c r="FQX21" s="958"/>
      <c r="FQY21" s="958"/>
      <c r="FQZ21" s="958"/>
      <c r="FRA21" s="958"/>
      <c r="FRB21" s="958"/>
      <c r="FRC21" s="958"/>
      <c r="FRD21" s="958"/>
      <c r="FRE21" s="958"/>
      <c r="FRF21" s="958"/>
      <c r="FRG21" s="958"/>
      <c r="FRH21" s="958"/>
      <c r="FRI21" s="958"/>
      <c r="FRJ21" s="958"/>
      <c r="FRK21" s="958"/>
      <c r="FRL21" s="958"/>
      <c r="FRM21" s="958"/>
      <c r="FRN21" s="958"/>
      <c r="FRO21" s="958"/>
      <c r="FRP21" s="958"/>
      <c r="FRQ21" s="958"/>
      <c r="FRR21" s="958"/>
      <c r="FRS21" s="958"/>
      <c r="FRT21" s="958"/>
      <c r="FRU21" s="958"/>
      <c r="FRV21" s="958"/>
      <c r="FRW21" s="958"/>
      <c r="FRX21" s="958"/>
      <c r="FRY21" s="958"/>
      <c r="FRZ21" s="958"/>
      <c r="FSA21" s="958"/>
      <c r="FSB21" s="958"/>
      <c r="FSC21" s="958"/>
      <c r="FSD21" s="958"/>
      <c r="FSE21" s="958"/>
      <c r="FSF21" s="958"/>
      <c r="FSG21" s="958"/>
      <c r="FSH21" s="958"/>
      <c r="FSI21" s="958"/>
      <c r="FSJ21" s="958"/>
      <c r="FSK21" s="958"/>
      <c r="FSL21" s="958"/>
      <c r="FSM21" s="958"/>
      <c r="FSN21" s="958"/>
      <c r="FSO21" s="958"/>
      <c r="FSP21" s="958"/>
      <c r="FSQ21" s="958"/>
      <c r="FSR21" s="958"/>
      <c r="FSS21" s="958"/>
      <c r="FST21" s="958"/>
      <c r="FSU21" s="958"/>
      <c r="FSV21" s="958"/>
      <c r="FSW21" s="958"/>
      <c r="FSX21" s="958"/>
      <c r="FSY21" s="958"/>
      <c r="FSZ21" s="958"/>
      <c r="FTA21" s="958"/>
      <c r="FTB21" s="958"/>
      <c r="FTC21" s="958"/>
      <c r="FTD21" s="958"/>
      <c r="FTE21" s="958"/>
      <c r="FTF21" s="958"/>
      <c r="FTG21" s="958"/>
      <c r="FTH21" s="958"/>
      <c r="FTI21" s="958"/>
      <c r="FTJ21" s="958"/>
      <c r="FTK21" s="958"/>
      <c r="FTL21" s="958"/>
      <c r="FTM21" s="958"/>
      <c r="FTN21" s="958"/>
      <c r="FTO21" s="958"/>
      <c r="FTP21" s="958"/>
      <c r="FTQ21" s="958"/>
      <c r="FTR21" s="958"/>
      <c r="FTS21" s="958"/>
      <c r="FTT21" s="958"/>
      <c r="FTU21" s="958"/>
      <c r="FTV21" s="958"/>
      <c r="FTW21" s="958"/>
      <c r="FTX21" s="958"/>
      <c r="FTY21" s="958"/>
      <c r="FTZ21" s="958"/>
      <c r="FUA21" s="958"/>
      <c r="FUB21" s="958"/>
      <c r="FUC21" s="958"/>
      <c r="FUD21" s="958"/>
      <c r="FUE21" s="958"/>
      <c r="FUF21" s="958"/>
      <c r="FUG21" s="958"/>
      <c r="FUH21" s="958"/>
      <c r="FUI21" s="958"/>
      <c r="FUJ21" s="958"/>
      <c r="FUK21" s="958"/>
      <c r="FUL21" s="958"/>
      <c r="FUM21" s="958"/>
      <c r="FUN21" s="958"/>
      <c r="FUO21" s="958"/>
      <c r="FUP21" s="958"/>
      <c r="FUQ21" s="958"/>
      <c r="FUR21" s="958"/>
      <c r="FUS21" s="958"/>
      <c r="FUT21" s="958"/>
      <c r="FUU21" s="958"/>
      <c r="FUV21" s="958"/>
      <c r="FUW21" s="958"/>
      <c r="FUX21" s="958"/>
      <c r="FUY21" s="958"/>
      <c r="FUZ21" s="958"/>
      <c r="FVA21" s="958"/>
      <c r="FVB21" s="958"/>
      <c r="FVC21" s="958"/>
      <c r="FVD21" s="958"/>
      <c r="FVE21" s="958"/>
      <c r="FVF21" s="958"/>
      <c r="FVG21" s="958"/>
      <c r="FVH21" s="958"/>
      <c r="FVI21" s="958"/>
      <c r="FVJ21" s="958"/>
      <c r="FVK21" s="958"/>
      <c r="FVL21" s="958"/>
      <c r="FVM21" s="958"/>
      <c r="FVN21" s="958"/>
      <c r="FVO21" s="958"/>
      <c r="FVP21" s="958"/>
      <c r="FVQ21" s="958"/>
      <c r="FVR21" s="958"/>
      <c r="FVS21" s="958"/>
      <c r="FVT21" s="958"/>
      <c r="FVU21" s="958"/>
      <c r="FVV21" s="958"/>
      <c r="FVW21" s="958"/>
      <c r="FVX21" s="958"/>
      <c r="FVY21" s="958"/>
      <c r="FVZ21" s="958"/>
      <c r="FWA21" s="958"/>
      <c r="FWB21" s="958"/>
      <c r="FWC21" s="958"/>
      <c r="FWD21" s="958"/>
      <c r="FWE21" s="958"/>
      <c r="FWF21" s="958"/>
      <c r="FWG21" s="958"/>
      <c r="FWH21" s="958"/>
      <c r="FWI21" s="958"/>
      <c r="FWJ21" s="958"/>
      <c r="FWK21" s="958"/>
      <c r="FWL21" s="958"/>
      <c r="FWM21" s="958"/>
      <c r="FWN21" s="958"/>
      <c r="FWO21" s="958"/>
      <c r="FWP21" s="958"/>
      <c r="FWQ21" s="958"/>
      <c r="FWR21" s="958"/>
      <c r="FWS21" s="958"/>
      <c r="FWT21" s="958"/>
      <c r="FWU21" s="958"/>
      <c r="FWV21" s="958"/>
      <c r="FWW21" s="958"/>
      <c r="FWX21" s="958"/>
      <c r="FWY21" s="958"/>
      <c r="FWZ21" s="958"/>
      <c r="FXA21" s="958"/>
      <c r="FXB21" s="958"/>
      <c r="FXC21" s="958"/>
      <c r="FXD21" s="958"/>
      <c r="FXE21" s="958"/>
      <c r="FXF21" s="958"/>
      <c r="FXG21" s="958"/>
      <c r="FXH21" s="958"/>
      <c r="FXI21" s="958"/>
      <c r="FXJ21" s="958"/>
      <c r="FXK21" s="958"/>
      <c r="FXL21" s="958"/>
      <c r="FXM21" s="958"/>
      <c r="FXN21" s="958"/>
      <c r="FXO21" s="958"/>
      <c r="FXP21" s="958"/>
      <c r="FXQ21" s="958"/>
      <c r="FXR21" s="958"/>
      <c r="FXS21" s="958"/>
      <c r="FXT21" s="958"/>
      <c r="FXU21" s="958"/>
      <c r="FXV21" s="958"/>
      <c r="FXW21" s="958"/>
      <c r="FXX21" s="958"/>
      <c r="FXY21" s="958"/>
      <c r="FXZ21" s="958"/>
      <c r="FYA21" s="958"/>
      <c r="FYB21" s="958"/>
      <c r="FYC21" s="958"/>
      <c r="FYD21" s="958"/>
      <c r="FYE21" s="958"/>
      <c r="FYF21" s="958"/>
      <c r="FYG21" s="958"/>
      <c r="FYH21" s="958"/>
      <c r="FYI21" s="958"/>
      <c r="FYJ21" s="958"/>
      <c r="FYK21" s="958"/>
      <c r="FYL21" s="958"/>
      <c r="FYM21" s="958"/>
      <c r="FYN21" s="958"/>
      <c r="FYO21" s="958"/>
      <c r="FYP21" s="958"/>
      <c r="FYQ21" s="958"/>
      <c r="FYR21" s="958"/>
      <c r="FYS21" s="958"/>
      <c r="FYT21" s="958"/>
      <c r="FYU21" s="958"/>
      <c r="FYV21" s="958"/>
      <c r="FYW21" s="958"/>
      <c r="FYX21" s="958"/>
      <c r="FYY21" s="958"/>
      <c r="FYZ21" s="958"/>
      <c r="FZA21" s="958"/>
      <c r="FZB21" s="958"/>
      <c r="FZC21" s="958"/>
      <c r="FZD21" s="958"/>
      <c r="FZE21" s="958"/>
      <c r="FZF21" s="958"/>
      <c r="FZG21" s="958"/>
      <c r="FZH21" s="958"/>
      <c r="FZI21" s="958"/>
      <c r="FZJ21" s="958"/>
      <c r="FZK21" s="958"/>
      <c r="FZL21" s="958"/>
      <c r="FZM21" s="958"/>
      <c r="FZN21" s="958"/>
      <c r="FZO21" s="958"/>
      <c r="FZP21" s="958"/>
      <c r="FZQ21" s="958"/>
      <c r="FZR21" s="958"/>
      <c r="FZS21" s="958"/>
      <c r="FZT21" s="958"/>
      <c r="FZU21" s="958"/>
      <c r="FZV21" s="958"/>
      <c r="FZW21" s="958"/>
      <c r="FZX21" s="958"/>
      <c r="FZY21" s="958"/>
      <c r="FZZ21" s="958"/>
      <c r="GAA21" s="958"/>
      <c r="GAB21" s="958"/>
      <c r="GAC21" s="958"/>
      <c r="GAD21" s="958"/>
      <c r="GAE21" s="958"/>
      <c r="GAF21" s="958"/>
      <c r="GAG21" s="958"/>
      <c r="GAH21" s="958"/>
      <c r="GAI21" s="958"/>
      <c r="GAJ21" s="958"/>
      <c r="GAK21" s="958"/>
      <c r="GAL21" s="958"/>
      <c r="GAM21" s="958"/>
      <c r="GAN21" s="958"/>
      <c r="GAO21" s="958"/>
      <c r="GAP21" s="958"/>
      <c r="GAQ21" s="958"/>
      <c r="GAR21" s="958"/>
      <c r="GAS21" s="958"/>
      <c r="GAT21" s="958"/>
      <c r="GAU21" s="958"/>
      <c r="GAV21" s="958"/>
      <c r="GAW21" s="958"/>
      <c r="GAX21" s="958"/>
      <c r="GAY21" s="958"/>
      <c r="GAZ21" s="958"/>
      <c r="GBA21" s="958"/>
      <c r="GBB21" s="958"/>
      <c r="GBC21" s="958"/>
      <c r="GBD21" s="958"/>
      <c r="GBE21" s="958"/>
      <c r="GBF21" s="958"/>
      <c r="GBG21" s="958"/>
      <c r="GBH21" s="958"/>
      <c r="GBI21" s="958"/>
      <c r="GBJ21" s="958"/>
      <c r="GBK21" s="958"/>
      <c r="GBL21" s="958"/>
      <c r="GBM21" s="958"/>
      <c r="GBN21" s="958"/>
      <c r="GBO21" s="958"/>
      <c r="GBP21" s="958"/>
      <c r="GBQ21" s="958"/>
      <c r="GBR21" s="958"/>
      <c r="GBS21" s="958"/>
      <c r="GBT21" s="958"/>
      <c r="GBU21" s="958"/>
      <c r="GBV21" s="958"/>
      <c r="GBW21" s="958"/>
      <c r="GBX21" s="958"/>
      <c r="GBY21" s="958"/>
      <c r="GBZ21" s="958"/>
      <c r="GCA21" s="958"/>
      <c r="GCB21" s="958"/>
      <c r="GCC21" s="958"/>
      <c r="GCD21" s="958"/>
      <c r="GCE21" s="958"/>
      <c r="GCF21" s="958"/>
      <c r="GCG21" s="958"/>
      <c r="GCH21" s="958"/>
      <c r="GCI21" s="958"/>
      <c r="GCJ21" s="958"/>
      <c r="GCK21" s="958"/>
      <c r="GCL21" s="958"/>
      <c r="GCM21" s="958"/>
      <c r="GCN21" s="958"/>
      <c r="GCO21" s="958"/>
      <c r="GCP21" s="958"/>
      <c r="GCQ21" s="958"/>
      <c r="GCR21" s="958"/>
      <c r="GCS21" s="958"/>
      <c r="GCT21" s="958"/>
      <c r="GCU21" s="958"/>
      <c r="GCV21" s="958"/>
      <c r="GCW21" s="958"/>
      <c r="GCX21" s="958"/>
      <c r="GCY21" s="958"/>
      <c r="GCZ21" s="958"/>
      <c r="GDA21" s="958"/>
      <c r="GDB21" s="958"/>
      <c r="GDC21" s="958"/>
      <c r="GDD21" s="958"/>
      <c r="GDE21" s="958"/>
      <c r="GDF21" s="958"/>
      <c r="GDG21" s="958"/>
      <c r="GDH21" s="958"/>
      <c r="GDI21" s="958"/>
      <c r="GDJ21" s="958"/>
      <c r="GDK21" s="958"/>
      <c r="GDL21" s="958"/>
      <c r="GDM21" s="958"/>
      <c r="GDN21" s="958"/>
      <c r="GDO21" s="958"/>
      <c r="GDP21" s="958"/>
      <c r="GDQ21" s="958"/>
      <c r="GDR21" s="958"/>
      <c r="GDS21" s="958"/>
      <c r="GDT21" s="958"/>
      <c r="GDU21" s="958"/>
      <c r="GDV21" s="958"/>
      <c r="GDW21" s="958"/>
      <c r="GDX21" s="958"/>
      <c r="GDY21" s="958"/>
      <c r="GDZ21" s="958"/>
      <c r="GEA21" s="958"/>
      <c r="GEB21" s="958"/>
      <c r="GEC21" s="958"/>
      <c r="GED21" s="958"/>
      <c r="GEE21" s="958"/>
      <c r="GEF21" s="958"/>
      <c r="GEG21" s="958"/>
      <c r="GEH21" s="958"/>
      <c r="GEI21" s="958"/>
      <c r="GEJ21" s="958"/>
      <c r="GEK21" s="958"/>
      <c r="GEL21" s="958"/>
      <c r="GEM21" s="958"/>
      <c r="GEN21" s="958"/>
      <c r="GEO21" s="958"/>
      <c r="GEP21" s="958"/>
      <c r="GEQ21" s="958"/>
      <c r="GER21" s="958"/>
      <c r="GES21" s="958"/>
      <c r="GET21" s="958"/>
      <c r="GEU21" s="958"/>
      <c r="GEV21" s="958"/>
      <c r="GEW21" s="958"/>
      <c r="GEX21" s="958"/>
      <c r="GEY21" s="958"/>
      <c r="GEZ21" s="958"/>
      <c r="GFA21" s="958"/>
      <c r="GFB21" s="958"/>
      <c r="GFC21" s="958"/>
      <c r="GFD21" s="958"/>
      <c r="GFE21" s="958"/>
      <c r="GFF21" s="958"/>
      <c r="GFG21" s="958"/>
      <c r="GFH21" s="958"/>
      <c r="GFI21" s="958"/>
      <c r="GFJ21" s="958"/>
      <c r="GFK21" s="958"/>
      <c r="GFL21" s="958"/>
      <c r="GFM21" s="958"/>
      <c r="GFN21" s="958"/>
      <c r="GFO21" s="958"/>
      <c r="GFP21" s="958"/>
      <c r="GFQ21" s="958"/>
      <c r="GFR21" s="958"/>
      <c r="GFS21" s="958"/>
      <c r="GFT21" s="958"/>
      <c r="GFU21" s="958"/>
      <c r="GFV21" s="958"/>
      <c r="GFW21" s="958"/>
      <c r="GFX21" s="958"/>
      <c r="GFY21" s="958"/>
      <c r="GFZ21" s="958"/>
      <c r="GGA21" s="958"/>
      <c r="GGB21" s="958"/>
      <c r="GGC21" s="958"/>
      <c r="GGD21" s="958"/>
      <c r="GGE21" s="958"/>
      <c r="GGF21" s="958"/>
      <c r="GGG21" s="958"/>
      <c r="GGH21" s="958"/>
      <c r="GGI21" s="958"/>
      <c r="GGJ21" s="958"/>
      <c r="GGK21" s="958"/>
      <c r="GGL21" s="958"/>
      <c r="GGM21" s="958"/>
      <c r="GGN21" s="958"/>
      <c r="GGO21" s="958"/>
      <c r="GGP21" s="958"/>
      <c r="GGQ21" s="958"/>
      <c r="GGR21" s="958"/>
      <c r="GGS21" s="958"/>
      <c r="GGT21" s="958"/>
      <c r="GGU21" s="958"/>
      <c r="GGV21" s="958"/>
      <c r="GGW21" s="958"/>
      <c r="GGX21" s="958"/>
      <c r="GGY21" s="958"/>
      <c r="GGZ21" s="958"/>
      <c r="GHA21" s="958"/>
      <c r="GHB21" s="958"/>
      <c r="GHC21" s="958"/>
      <c r="GHD21" s="958"/>
      <c r="GHE21" s="958"/>
      <c r="GHF21" s="958"/>
      <c r="GHG21" s="958"/>
      <c r="GHH21" s="958"/>
      <c r="GHI21" s="958"/>
      <c r="GHJ21" s="958"/>
      <c r="GHK21" s="958"/>
      <c r="GHL21" s="958"/>
      <c r="GHM21" s="958"/>
      <c r="GHN21" s="958"/>
      <c r="GHO21" s="958"/>
      <c r="GHP21" s="958"/>
      <c r="GHQ21" s="958"/>
      <c r="GHR21" s="958"/>
      <c r="GHS21" s="958"/>
      <c r="GHT21" s="958"/>
      <c r="GHU21" s="958"/>
      <c r="GHV21" s="958"/>
      <c r="GHW21" s="958"/>
      <c r="GHX21" s="958"/>
      <c r="GHY21" s="958"/>
      <c r="GHZ21" s="958"/>
      <c r="GIA21" s="958"/>
      <c r="GIB21" s="958"/>
      <c r="GIC21" s="958"/>
      <c r="GID21" s="958"/>
      <c r="GIE21" s="958"/>
      <c r="GIF21" s="958"/>
      <c r="GIG21" s="958"/>
      <c r="GIH21" s="958"/>
      <c r="GII21" s="958"/>
      <c r="GIJ21" s="958"/>
      <c r="GIK21" s="958"/>
      <c r="GIL21" s="958"/>
      <c r="GIM21" s="958"/>
      <c r="GIN21" s="958"/>
      <c r="GIO21" s="958"/>
      <c r="GIP21" s="958"/>
      <c r="GIQ21" s="958"/>
      <c r="GIR21" s="958"/>
      <c r="GIS21" s="958"/>
      <c r="GIT21" s="958"/>
      <c r="GIU21" s="958"/>
      <c r="GIV21" s="958"/>
      <c r="GIW21" s="958"/>
      <c r="GIX21" s="958"/>
      <c r="GIY21" s="958"/>
      <c r="GIZ21" s="958"/>
      <c r="GJA21" s="958"/>
      <c r="GJB21" s="958"/>
      <c r="GJC21" s="958"/>
      <c r="GJD21" s="958"/>
      <c r="GJE21" s="958"/>
      <c r="GJF21" s="958"/>
      <c r="GJG21" s="958"/>
      <c r="GJH21" s="958"/>
      <c r="GJI21" s="958"/>
      <c r="GJJ21" s="958"/>
      <c r="GJK21" s="958"/>
      <c r="GJL21" s="958"/>
      <c r="GJM21" s="958"/>
      <c r="GJN21" s="958"/>
      <c r="GJO21" s="958"/>
      <c r="GJP21" s="958"/>
      <c r="GJQ21" s="958"/>
      <c r="GJR21" s="958"/>
      <c r="GJS21" s="958"/>
      <c r="GJT21" s="958"/>
      <c r="GJU21" s="958"/>
      <c r="GJV21" s="958"/>
      <c r="GJW21" s="958"/>
      <c r="GJX21" s="958"/>
      <c r="GJY21" s="958"/>
      <c r="GJZ21" s="958"/>
      <c r="GKA21" s="958"/>
      <c r="GKB21" s="958"/>
      <c r="GKC21" s="958"/>
      <c r="GKD21" s="958"/>
      <c r="GKE21" s="958"/>
      <c r="GKF21" s="958"/>
      <c r="GKG21" s="958"/>
      <c r="GKH21" s="958"/>
      <c r="GKI21" s="958"/>
      <c r="GKJ21" s="958"/>
      <c r="GKK21" s="958"/>
      <c r="GKL21" s="958"/>
      <c r="GKM21" s="958"/>
      <c r="GKN21" s="958"/>
      <c r="GKO21" s="958"/>
      <c r="GKP21" s="958"/>
      <c r="GKQ21" s="958"/>
      <c r="GKR21" s="958"/>
      <c r="GKS21" s="958"/>
      <c r="GKT21" s="958"/>
      <c r="GKU21" s="958"/>
      <c r="GKV21" s="958"/>
      <c r="GKW21" s="958"/>
      <c r="GKX21" s="958"/>
      <c r="GKY21" s="958"/>
      <c r="GKZ21" s="958"/>
      <c r="GLA21" s="958"/>
      <c r="GLB21" s="958"/>
      <c r="GLC21" s="958"/>
      <c r="GLD21" s="958"/>
      <c r="GLE21" s="958"/>
      <c r="GLF21" s="958"/>
      <c r="GLG21" s="958"/>
      <c r="GLH21" s="958"/>
      <c r="GLI21" s="958"/>
      <c r="GLJ21" s="958"/>
      <c r="GLK21" s="958"/>
      <c r="GLL21" s="958"/>
      <c r="GLM21" s="958"/>
      <c r="GLN21" s="958"/>
      <c r="GLO21" s="958"/>
      <c r="GLP21" s="958"/>
      <c r="GLQ21" s="958"/>
      <c r="GLR21" s="958"/>
      <c r="GLS21" s="958"/>
      <c r="GLT21" s="958"/>
      <c r="GLU21" s="958"/>
      <c r="GLV21" s="958"/>
      <c r="GLW21" s="958"/>
      <c r="GLX21" s="958"/>
      <c r="GLY21" s="958"/>
      <c r="GLZ21" s="958"/>
      <c r="GMA21" s="958"/>
      <c r="GMB21" s="958"/>
      <c r="GMC21" s="958"/>
      <c r="GMD21" s="958"/>
      <c r="GME21" s="958"/>
      <c r="GMF21" s="958"/>
      <c r="GMG21" s="958"/>
      <c r="GMH21" s="958"/>
      <c r="GMI21" s="958"/>
      <c r="GMJ21" s="958"/>
      <c r="GMK21" s="958"/>
      <c r="GML21" s="958"/>
      <c r="GMM21" s="958"/>
      <c r="GMN21" s="958"/>
      <c r="GMO21" s="958"/>
      <c r="GMP21" s="958"/>
      <c r="GMQ21" s="958"/>
      <c r="GMR21" s="958"/>
      <c r="GMS21" s="958"/>
      <c r="GMT21" s="958"/>
      <c r="GMU21" s="958"/>
      <c r="GMV21" s="958"/>
      <c r="GMW21" s="958"/>
      <c r="GMX21" s="958"/>
      <c r="GMY21" s="958"/>
      <c r="GMZ21" s="958"/>
      <c r="GNA21" s="958"/>
      <c r="GNB21" s="958"/>
      <c r="GNC21" s="958"/>
      <c r="GND21" s="958"/>
      <c r="GNE21" s="958"/>
      <c r="GNF21" s="958"/>
      <c r="GNG21" s="958"/>
      <c r="GNH21" s="958"/>
      <c r="GNI21" s="958"/>
      <c r="GNJ21" s="958"/>
      <c r="GNK21" s="958"/>
      <c r="GNL21" s="958"/>
      <c r="GNM21" s="958"/>
      <c r="GNN21" s="958"/>
      <c r="GNO21" s="958"/>
      <c r="GNP21" s="958"/>
      <c r="GNQ21" s="958"/>
      <c r="GNR21" s="958"/>
      <c r="GNS21" s="958"/>
      <c r="GNT21" s="958"/>
      <c r="GNU21" s="958"/>
      <c r="GNV21" s="958"/>
      <c r="GNW21" s="958"/>
      <c r="GNX21" s="958"/>
      <c r="GNY21" s="958"/>
      <c r="GNZ21" s="958"/>
      <c r="GOA21" s="958"/>
      <c r="GOB21" s="958"/>
      <c r="GOC21" s="958"/>
      <c r="GOD21" s="958"/>
      <c r="GOE21" s="958"/>
      <c r="GOF21" s="958"/>
      <c r="GOG21" s="958"/>
      <c r="GOH21" s="958"/>
      <c r="GOI21" s="958"/>
      <c r="GOJ21" s="958"/>
      <c r="GOK21" s="958"/>
      <c r="GOL21" s="958"/>
      <c r="GOM21" s="958"/>
      <c r="GON21" s="958"/>
      <c r="GOO21" s="958"/>
      <c r="GOP21" s="958"/>
      <c r="GOQ21" s="958"/>
      <c r="GOR21" s="958"/>
      <c r="GOS21" s="958"/>
      <c r="GOT21" s="958"/>
      <c r="GOU21" s="958"/>
      <c r="GOV21" s="958"/>
      <c r="GOW21" s="958"/>
      <c r="GOX21" s="958"/>
      <c r="GOY21" s="958"/>
      <c r="GOZ21" s="958"/>
      <c r="GPA21" s="958"/>
      <c r="GPB21" s="958"/>
      <c r="GPC21" s="958"/>
      <c r="GPD21" s="958"/>
      <c r="GPE21" s="958"/>
      <c r="GPF21" s="958"/>
      <c r="GPG21" s="958"/>
      <c r="GPH21" s="958"/>
      <c r="GPI21" s="958"/>
      <c r="GPJ21" s="958"/>
      <c r="GPK21" s="958"/>
      <c r="GPL21" s="958"/>
      <c r="GPM21" s="958"/>
      <c r="GPN21" s="958"/>
      <c r="GPO21" s="958"/>
      <c r="GPP21" s="958"/>
      <c r="GPQ21" s="958"/>
      <c r="GPR21" s="958"/>
      <c r="GPS21" s="958"/>
      <c r="GPT21" s="958"/>
      <c r="GPU21" s="958"/>
      <c r="GPV21" s="958"/>
      <c r="GPW21" s="958"/>
      <c r="GPX21" s="958"/>
      <c r="GPY21" s="958"/>
      <c r="GPZ21" s="958"/>
      <c r="GQA21" s="958"/>
      <c r="GQB21" s="958"/>
      <c r="GQC21" s="958"/>
      <c r="GQD21" s="958"/>
      <c r="GQE21" s="958"/>
      <c r="GQF21" s="958"/>
      <c r="GQG21" s="958"/>
      <c r="GQH21" s="958"/>
      <c r="GQI21" s="958"/>
      <c r="GQJ21" s="958"/>
      <c r="GQK21" s="958"/>
      <c r="GQL21" s="958"/>
      <c r="GQM21" s="958"/>
      <c r="GQN21" s="958"/>
      <c r="GQO21" s="958"/>
      <c r="GQP21" s="958"/>
      <c r="GQQ21" s="958"/>
      <c r="GQR21" s="958"/>
      <c r="GQS21" s="958"/>
      <c r="GQT21" s="958"/>
      <c r="GQU21" s="958"/>
      <c r="GQV21" s="958"/>
      <c r="GQW21" s="958"/>
      <c r="GQX21" s="958"/>
      <c r="GQY21" s="958"/>
      <c r="GQZ21" s="958"/>
      <c r="GRA21" s="958"/>
      <c r="GRB21" s="958"/>
      <c r="GRC21" s="958"/>
      <c r="GRD21" s="958"/>
      <c r="GRE21" s="958"/>
      <c r="GRF21" s="958"/>
      <c r="GRG21" s="958"/>
      <c r="GRH21" s="958"/>
      <c r="GRI21" s="958"/>
      <c r="GRJ21" s="958"/>
      <c r="GRK21" s="958"/>
      <c r="GRL21" s="958"/>
      <c r="GRM21" s="958"/>
      <c r="GRN21" s="958"/>
      <c r="GRO21" s="958"/>
      <c r="GRP21" s="958"/>
      <c r="GRQ21" s="958"/>
      <c r="GRR21" s="958"/>
      <c r="GRS21" s="958"/>
      <c r="GRT21" s="958"/>
      <c r="GRU21" s="958"/>
      <c r="GRV21" s="958"/>
      <c r="GRW21" s="958"/>
      <c r="GRX21" s="958"/>
      <c r="GRY21" s="958"/>
      <c r="GRZ21" s="958"/>
      <c r="GSA21" s="958"/>
      <c r="GSB21" s="958"/>
      <c r="GSC21" s="958"/>
      <c r="GSD21" s="958"/>
      <c r="GSE21" s="958"/>
      <c r="GSF21" s="958"/>
      <c r="GSG21" s="958"/>
      <c r="GSH21" s="958"/>
      <c r="GSI21" s="958"/>
      <c r="GSJ21" s="958"/>
      <c r="GSK21" s="958"/>
      <c r="GSL21" s="958"/>
      <c r="GSM21" s="958"/>
      <c r="GSN21" s="958"/>
      <c r="GSO21" s="958"/>
      <c r="GSP21" s="958"/>
      <c r="GSQ21" s="958"/>
      <c r="GSR21" s="958"/>
      <c r="GSS21" s="958"/>
      <c r="GST21" s="958"/>
      <c r="GSU21" s="958"/>
      <c r="GSV21" s="958"/>
      <c r="GSW21" s="958"/>
      <c r="GSX21" s="958"/>
      <c r="GSY21" s="958"/>
      <c r="GSZ21" s="958"/>
      <c r="GTA21" s="958"/>
      <c r="GTB21" s="958"/>
      <c r="GTC21" s="958"/>
      <c r="GTD21" s="958"/>
      <c r="GTE21" s="958"/>
      <c r="GTF21" s="958"/>
      <c r="GTG21" s="958"/>
      <c r="GTH21" s="958"/>
      <c r="GTI21" s="958"/>
      <c r="GTJ21" s="958"/>
      <c r="GTK21" s="958"/>
      <c r="GTL21" s="958"/>
      <c r="GTM21" s="958"/>
      <c r="GTN21" s="958"/>
      <c r="GTO21" s="958"/>
      <c r="GTP21" s="958"/>
      <c r="GTQ21" s="958"/>
      <c r="GTR21" s="958"/>
      <c r="GTS21" s="958"/>
      <c r="GTT21" s="958"/>
      <c r="GTU21" s="958"/>
      <c r="GTV21" s="958"/>
      <c r="GTW21" s="958"/>
      <c r="GTX21" s="958"/>
      <c r="GTY21" s="958"/>
      <c r="GTZ21" s="958"/>
      <c r="GUA21" s="958"/>
      <c r="GUB21" s="958"/>
      <c r="GUC21" s="958"/>
      <c r="GUD21" s="958"/>
      <c r="GUE21" s="958"/>
      <c r="GUF21" s="958"/>
      <c r="GUG21" s="958"/>
      <c r="GUH21" s="958"/>
      <c r="GUI21" s="958"/>
      <c r="GUJ21" s="958"/>
      <c r="GUK21" s="958"/>
      <c r="GUL21" s="958"/>
      <c r="GUM21" s="958"/>
      <c r="GUN21" s="958"/>
      <c r="GUO21" s="958"/>
      <c r="GUP21" s="958"/>
      <c r="GUQ21" s="958"/>
      <c r="GUR21" s="958"/>
      <c r="GUS21" s="958"/>
      <c r="GUT21" s="958"/>
      <c r="GUU21" s="958"/>
      <c r="GUV21" s="958"/>
      <c r="GUW21" s="958"/>
      <c r="GUX21" s="958"/>
      <c r="GUY21" s="958"/>
      <c r="GUZ21" s="958"/>
      <c r="GVA21" s="958"/>
      <c r="GVB21" s="958"/>
      <c r="GVC21" s="958"/>
      <c r="GVD21" s="958"/>
      <c r="GVE21" s="958"/>
      <c r="GVF21" s="958"/>
      <c r="GVG21" s="958"/>
      <c r="GVH21" s="958"/>
      <c r="GVI21" s="958"/>
      <c r="GVJ21" s="958"/>
      <c r="GVK21" s="958"/>
      <c r="GVL21" s="958"/>
      <c r="GVM21" s="958"/>
      <c r="GVN21" s="958"/>
      <c r="GVO21" s="958"/>
      <c r="GVP21" s="958"/>
      <c r="GVQ21" s="958"/>
      <c r="GVR21" s="958"/>
      <c r="GVS21" s="958"/>
      <c r="GVT21" s="958"/>
      <c r="GVU21" s="958"/>
      <c r="GVV21" s="958"/>
      <c r="GVW21" s="958"/>
      <c r="GVX21" s="958"/>
      <c r="GVY21" s="958"/>
      <c r="GVZ21" s="958"/>
      <c r="GWA21" s="958"/>
      <c r="GWB21" s="958"/>
      <c r="GWC21" s="958"/>
      <c r="GWD21" s="958"/>
      <c r="GWE21" s="958"/>
      <c r="GWF21" s="958"/>
      <c r="GWG21" s="958"/>
      <c r="GWH21" s="958"/>
      <c r="GWI21" s="958"/>
      <c r="GWJ21" s="958"/>
      <c r="GWK21" s="958"/>
      <c r="GWL21" s="958"/>
      <c r="GWM21" s="958"/>
      <c r="GWN21" s="958"/>
      <c r="GWO21" s="958"/>
      <c r="GWP21" s="958"/>
      <c r="GWQ21" s="958"/>
      <c r="GWR21" s="958"/>
      <c r="GWS21" s="958"/>
      <c r="GWT21" s="958"/>
      <c r="GWU21" s="958"/>
      <c r="GWV21" s="958"/>
      <c r="GWW21" s="958"/>
      <c r="GWX21" s="958"/>
      <c r="GWY21" s="958"/>
      <c r="GWZ21" s="958"/>
      <c r="GXA21" s="958"/>
      <c r="GXB21" s="958"/>
      <c r="GXC21" s="958"/>
      <c r="GXD21" s="958"/>
      <c r="GXE21" s="958"/>
      <c r="GXF21" s="958"/>
      <c r="GXG21" s="958"/>
      <c r="GXH21" s="958"/>
      <c r="GXI21" s="958"/>
      <c r="GXJ21" s="958"/>
      <c r="GXK21" s="958"/>
      <c r="GXL21" s="958"/>
      <c r="GXM21" s="958"/>
      <c r="GXN21" s="958"/>
      <c r="GXO21" s="958"/>
      <c r="GXP21" s="958"/>
      <c r="GXQ21" s="958"/>
      <c r="GXR21" s="958"/>
      <c r="GXS21" s="958"/>
      <c r="GXT21" s="958"/>
      <c r="GXU21" s="958"/>
      <c r="GXV21" s="958"/>
      <c r="GXW21" s="958"/>
      <c r="GXX21" s="958"/>
      <c r="GXY21" s="958"/>
      <c r="GXZ21" s="958"/>
      <c r="GYA21" s="958"/>
      <c r="GYB21" s="958"/>
      <c r="GYC21" s="958"/>
      <c r="GYD21" s="958"/>
      <c r="GYE21" s="958"/>
      <c r="GYF21" s="958"/>
      <c r="GYG21" s="958"/>
      <c r="GYH21" s="958"/>
      <c r="GYI21" s="958"/>
      <c r="GYJ21" s="958"/>
      <c r="GYK21" s="958"/>
      <c r="GYL21" s="958"/>
      <c r="GYM21" s="958"/>
      <c r="GYN21" s="958"/>
      <c r="GYO21" s="958"/>
      <c r="GYP21" s="958"/>
      <c r="GYQ21" s="958"/>
      <c r="GYR21" s="958"/>
      <c r="GYS21" s="958"/>
      <c r="GYT21" s="958"/>
      <c r="GYU21" s="958"/>
      <c r="GYV21" s="958"/>
      <c r="GYW21" s="958"/>
      <c r="GYX21" s="958"/>
      <c r="GYY21" s="958"/>
      <c r="GYZ21" s="958"/>
      <c r="GZA21" s="958"/>
      <c r="GZB21" s="958"/>
      <c r="GZC21" s="958"/>
      <c r="GZD21" s="958"/>
      <c r="GZE21" s="958"/>
      <c r="GZF21" s="958"/>
      <c r="GZG21" s="958"/>
      <c r="GZH21" s="958"/>
      <c r="GZI21" s="958"/>
      <c r="GZJ21" s="958"/>
      <c r="GZK21" s="958"/>
      <c r="GZL21" s="958"/>
      <c r="GZM21" s="958"/>
      <c r="GZN21" s="958"/>
      <c r="GZO21" s="958"/>
      <c r="GZP21" s="958"/>
      <c r="GZQ21" s="958"/>
      <c r="GZR21" s="958"/>
      <c r="GZS21" s="958"/>
      <c r="GZT21" s="958"/>
      <c r="GZU21" s="958"/>
      <c r="GZV21" s="958"/>
      <c r="GZW21" s="958"/>
      <c r="GZX21" s="958"/>
      <c r="GZY21" s="958"/>
      <c r="GZZ21" s="958"/>
      <c r="HAA21" s="958"/>
      <c r="HAB21" s="958"/>
      <c r="HAC21" s="958"/>
      <c r="HAD21" s="958"/>
      <c r="HAE21" s="958"/>
      <c r="HAF21" s="958"/>
      <c r="HAG21" s="958"/>
      <c r="HAH21" s="958"/>
      <c r="HAI21" s="958"/>
      <c r="HAJ21" s="958"/>
      <c r="HAK21" s="958"/>
      <c r="HAL21" s="958"/>
      <c r="HAM21" s="958"/>
      <c r="HAN21" s="958"/>
      <c r="HAO21" s="958"/>
      <c r="HAP21" s="958"/>
      <c r="HAQ21" s="958"/>
      <c r="HAR21" s="958"/>
      <c r="HAS21" s="958"/>
      <c r="HAT21" s="958"/>
      <c r="HAU21" s="958"/>
      <c r="HAV21" s="958"/>
      <c r="HAW21" s="958"/>
      <c r="HAX21" s="958"/>
      <c r="HAY21" s="958"/>
      <c r="HAZ21" s="958"/>
      <c r="HBA21" s="958"/>
      <c r="HBB21" s="958"/>
      <c r="HBC21" s="958"/>
      <c r="HBD21" s="958"/>
      <c r="HBE21" s="958"/>
      <c r="HBF21" s="958"/>
      <c r="HBG21" s="958"/>
      <c r="HBH21" s="958"/>
      <c r="HBI21" s="958"/>
      <c r="HBJ21" s="958"/>
      <c r="HBK21" s="958"/>
      <c r="HBL21" s="958"/>
      <c r="HBM21" s="958"/>
      <c r="HBN21" s="958"/>
      <c r="HBO21" s="958"/>
      <c r="HBP21" s="958"/>
      <c r="HBQ21" s="958"/>
      <c r="HBR21" s="958"/>
      <c r="HBS21" s="958"/>
      <c r="HBT21" s="958"/>
      <c r="HBU21" s="958"/>
      <c r="HBV21" s="958"/>
      <c r="HBW21" s="958"/>
      <c r="HBX21" s="958"/>
      <c r="HBY21" s="958"/>
      <c r="HBZ21" s="958"/>
      <c r="HCA21" s="958"/>
      <c r="HCB21" s="958"/>
      <c r="HCC21" s="958"/>
      <c r="HCD21" s="958"/>
      <c r="HCE21" s="958"/>
      <c r="HCF21" s="958"/>
      <c r="HCG21" s="958"/>
      <c r="HCH21" s="958"/>
      <c r="HCI21" s="958"/>
      <c r="HCJ21" s="958"/>
      <c r="HCK21" s="958"/>
      <c r="HCL21" s="958"/>
      <c r="HCM21" s="958"/>
      <c r="HCN21" s="958"/>
      <c r="HCO21" s="958"/>
      <c r="HCP21" s="958"/>
      <c r="HCQ21" s="958"/>
      <c r="HCR21" s="958"/>
      <c r="HCS21" s="958"/>
      <c r="HCT21" s="958"/>
      <c r="HCU21" s="958"/>
      <c r="HCV21" s="958"/>
      <c r="HCW21" s="958"/>
      <c r="HCX21" s="958"/>
      <c r="HCY21" s="958"/>
      <c r="HCZ21" s="958"/>
      <c r="HDA21" s="958"/>
      <c r="HDB21" s="958"/>
      <c r="HDC21" s="958"/>
      <c r="HDD21" s="958"/>
      <c r="HDE21" s="958"/>
      <c r="HDF21" s="958"/>
      <c r="HDG21" s="958"/>
      <c r="HDH21" s="958"/>
      <c r="HDI21" s="958"/>
      <c r="HDJ21" s="958"/>
      <c r="HDK21" s="958"/>
      <c r="HDL21" s="958"/>
      <c r="HDM21" s="958"/>
      <c r="HDN21" s="958"/>
      <c r="HDO21" s="958"/>
      <c r="HDP21" s="958"/>
      <c r="HDQ21" s="958"/>
      <c r="HDR21" s="958"/>
      <c r="HDS21" s="958"/>
      <c r="HDT21" s="958"/>
      <c r="HDU21" s="958"/>
      <c r="HDV21" s="958"/>
      <c r="HDW21" s="958"/>
      <c r="HDX21" s="958"/>
      <c r="HDY21" s="958"/>
      <c r="HDZ21" s="958"/>
      <c r="HEA21" s="958"/>
      <c r="HEB21" s="958"/>
      <c r="HEC21" s="958"/>
      <c r="HED21" s="958"/>
      <c r="HEE21" s="958"/>
      <c r="HEF21" s="958"/>
      <c r="HEG21" s="958"/>
      <c r="HEH21" s="958"/>
      <c r="HEI21" s="958"/>
      <c r="HEJ21" s="958"/>
      <c r="HEK21" s="958"/>
      <c r="HEL21" s="958"/>
      <c r="HEM21" s="958"/>
      <c r="HEN21" s="958"/>
      <c r="HEO21" s="958"/>
      <c r="HEP21" s="958"/>
      <c r="HEQ21" s="958"/>
      <c r="HER21" s="958"/>
      <c r="HES21" s="958"/>
      <c r="HET21" s="958"/>
      <c r="HEU21" s="958"/>
      <c r="HEV21" s="958"/>
      <c r="HEW21" s="958"/>
      <c r="HEX21" s="958"/>
      <c r="HEY21" s="958"/>
      <c r="HEZ21" s="958"/>
      <c r="HFA21" s="958"/>
      <c r="HFB21" s="958"/>
      <c r="HFC21" s="958"/>
      <c r="HFD21" s="958"/>
      <c r="HFE21" s="958"/>
      <c r="HFF21" s="958"/>
      <c r="HFG21" s="958"/>
      <c r="HFH21" s="958"/>
      <c r="HFI21" s="958"/>
      <c r="HFJ21" s="958"/>
      <c r="HFK21" s="958"/>
      <c r="HFL21" s="958"/>
      <c r="HFM21" s="958"/>
      <c r="HFN21" s="958"/>
      <c r="HFO21" s="958"/>
      <c r="HFP21" s="958"/>
      <c r="HFQ21" s="958"/>
      <c r="HFR21" s="958"/>
      <c r="HFS21" s="958"/>
      <c r="HFT21" s="958"/>
      <c r="HFU21" s="958"/>
      <c r="HFV21" s="958"/>
      <c r="HFW21" s="958"/>
      <c r="HFX21" s="958"/>
      <c r="HFY21" s="958"/>
      <c r="HFZ21" s="958"/>
      <c r="HGA21" s="958"/>
      <c r="HGB21" s="958"/>
      <c r="HGC21" s="958"/>
      <c r="HGD21" s="958"/>
      <c r="HGE21" s="958"/>
      <c r="HGF21" s="958"/>
      <c r="HGG21" s="958"/>
      <c r="HGH21" s="958"/>
      <c r="HGI21" s="958"/>
      <c r="HGJ21" s="958"/>
      <c r="HGK21" s="958"/>
      <c r="HGL21" s="958"/>
      <c r="HGM21" s="958"/>
      <c r="HGN21" s="958"/>
      <c r="HGO21" s="958"/>
      <c r="HGP21" s="958"/>
      <c r="HGQ21" s="958"/>
      <c r="HGR21" s="958"/>
      <c r="HGS21" s="958"/>
      <c r="HGT21" s="958"/>
      <c r="HGU21" s="958"/>
      <c r="HGV21" s="958"/>
      <c r="HGW21" s="958"/>
      <c r="HGX21" s="958"/>
      <c r="HGY21" s="958"/>
      <c r="HGZ21" s="958"/>
      <c r="HHA21" s="958"/>
      <c r="HHB21" s="958"/>
      <c r="HHC21" s="958"/>
      <c r="HHD21" s="958"/>
      <c r="HHE21" s="958"/>
      <c r="HHF21" s="958"/>
      <c r="HHG21" s="958"/>
      <c r="HHH21" s="958"/>
      <c r="HHI21" s="958"/>
      <c r="HHJ21" s="958"/>
      <c r="HHK21" s="958"/>
      <c r="HHL21" s="958"/>
      <c r="HHM21" s="958"/>
      <c r="HHN21" s="958"/>
      <c r="HHO21" s="958"/>
      <c r="HHP21" s="958"/>
      <c r="HHQ21" s="958"/>
      <c r="HHR21" s="958"/>
      <c r="HHS21" s="958"/>
      <c r="HHT21" s="958"/>
      <c r="HHU21" s="958"/>
      <c r="HHV21" s="958"/>
      <c r="HHW21" s="958"/>
      <c r="HHX21" s="958"/>
      <c r="HHY21" s="958"/>
      <c r="HHZ21" s="958"/>
      <c r="HIA21" s="958"/>
      <c r="HIB21" s="958"/>
      <c r="HIC21" s="958"/>
      <c r="HID21" s="958"/>
      <c r="HIE21" s="958"/>
      <c r="HIF21" s="958"/>
      <c r="HIG21" s="958"/>
      <c r="HIH21" s="958"/>
      <c r="HII21" s="958"/>
      <c r="HIJ21" s="958"/>
      <c r="HIK21" s="958"/>
      <c r="HIL21" s="958"/>
      <c r="HIM21" s="958"/>
      <c r="HIN21" s="958"/>
      <c r="HIO21" s="958"/>
      <c r="HIP21" s="958"/>
      <c r="HIQ21" s="958"/>
      <c r="HIR21" s="958"/>
      <c r="HIS21" s="958"/>
      <c r="HIT21" s="958"/>
      <c r="HIU21" s="958"/>
      <c r="HIV21" s="958"/>
      <c r="HIW21" s="958"/>
      <c r="HIX21" s="958"/>
      <c r="HIY21" s="958"/>
      <c r="HIZ21" s="958"/>
      <c r="HJA21" s="958"/>
      <c r="HJB21" s="958"/>
      <c r="HJC21" s="958"/>
      <c r="HJD21" s="958"/>
      <c r="HJE21" s="958"/>
      <c r="HJF21" s="958"/>
      <c r="HJG21" s="958"/>
      <c r="HJH21" s="958"/>
      <c r="HJI21" s="958"/>
      <c r="HJJ21" s="958"/>
      <c r="HJK21" s="958"/>
      <c r="HJL21" s="958"/>
      <c r="HJM21" s="958"/>
      <c r="HJN21" s="958"/>
      <c r="HJO21" s="958"/>
      <c r="HJP21" s="958"/>
      <c r="HJQ21" s="958"/>
      <c r="HJR21" s="958"/>
      <c r="HJS21" s="958"/>
      <c r="HJT21" s="958"/>
      <c r="HJU21" s="958"/>
      <c r="HJV21" s="958"/>
      <c r="HJW21" s="958"/>
      <c r="HJX21" s="958"/>
      <c r="HJY21" s="958"/>
      <c r="HJZ21" s="958"/>
      <c r="HKA21" s="958"/>
      <c r="HKB21" s="958"/>
      <c r="HKC21" s="958"/>
      <c r="HKD21" s="958"/>
      <c r="HKE21" s="958"/>
      <c r="HKF21" s="958"/>
      <c r="HKG21" s="958"/>
      <c r="HKH21" s="958"/>
      <c r="HKI21" s="958"/>
      <c r="HKJ21" s="958"/>
      <c r="HKK21" s="958"/>
      <c r="HKL21" s="958"/>
      <c r="HKM21" s="958"/>
      <c r="HKN21" s="958"/>
      <c r="HKO21" s="958"/>
      <c r="HKP21" s="958"/>
      <c r="HKQ21" s="958"/>
      <c r="HKR21" s="958"/>
      <c r="HKS21" s="958"/>
      <c r="HKT21" s="958"/>
      <c r="HKU21" s="958"/>
      <c r="HKV21" s="958"/>
      <c r="HKW21" s="958"/>
      <c r="HKX21" s="958"/>
      <c r="HKY21" s="958"/>
      <c r="HKZ21" s="958"/>
      <c r="HLA21" s="958"/>
      <c r="HLB21" s="958"/>
      <c r="HLC21" s="958"/>
      <c r="HLD21" s="958"/>
      <c r="HLE21" s="958"/>
      <c r="HLF21" s="958"/>
      <c r="HLG21" s="958"/>
      <c r="HLH21" s="958"/>
      <c r="HLI21" s="958"/>
      <c r="HLJ21" s="958"/>
      <c r="HLK21" s="958"/>
      <c r="HLL21" s="958"/>
      <c r="HLM21" s="958"/>
      <c r="HLN21" s="958"/>
      <c r="HLO21" s="958"/>
      <c r="HLP21" s="958"/>
      <c r="HLQ21" s="958"/>
      <c r="HLR21" s="958"/>
      <c r="HLS21" s="958"/>
      <c r="HLT21" s="958"/>
      <c r="HLU21" s="958"/>
      <c r="HLV21" s="958"/>
      <c r="HLW21" s="958"/>
      <c r="HLX21" s="958"/>
      <c r="HLY21" s="958"/>
      <c r="HLZ21" s="958"/>
      <c r="HMA21" s="958"/>
      <c r="HMB21" s="958"/>
      <c r="HMC21" s="958"/>
      <c r="HMD21" s="958"/>
      <c r="HME21" s="958"/>
      <c r="HMF21" s="958"/>
      <c r="HMG21" s="958"/>
      <c r="HMH21" s="958"/>
      <c r="HMI21" s="958"/>
      <c r="HMJ21" s="958"/>
      <c r="HMK21" s="958"/>
      <c r="HML21" s="958"/>
      <c r="HMM21" s="958"/>
      <c r="HMN21" s="958"/>
      <c r="HMO21" s="958"/>
      <c r="HMP21" s="958"/>
      <c r="HMQ21" s="958"/>
      <c r="HMR21" s="958"/>
      <c r="HMS21" s="958"/>
      <c r="HMT21" s="958"/>
      <c r="HMU21" s="958"/>
      <c r="HMV21" s="958"/>
      <c r="HMW21" s="958"/>
      <c r="HMX21" s="958"/>
      <c r="HMY21" s="958"/>
      <c r="HMZ21" s="958"/>
      <c r="HNA21" s="958"/>
      <c r="HNB21" s="958"/>
      <c r="HNC21" s="958"/>
      <c r="HND21" s="958"/>
      <c r="HNE21" s="958"/>
      <c r="HNF21" s="958"/>
      <c r="HNG21" s="958"/>
      <c r="HNH21" s="958"/>
      <c r="HNI21" s="958"/>
      <c r="HNJ21" s="958"/>
      <c r="HNK21" s="958"/>
      <c r="HNL21" s="958"/>
      <c r="HNM21" s="958"/>
      <c r="HNN21" s="958"/>
      <c r="HNO21" s="958"/>
      <c r="HNP21" s="958"/>
      <c r="HNQ21" s="958"/>
      <c r="HNR21" s="958"/>
      <c r="HNS21" s="958"/>
      <c r="HNT21" s="958"/>
      <c r="HNU21" s="958"/>
      <c r="HNV21" s="958"/>
      <c r="HNW21" s="958"/>
      <c r="HNX21" s="958"/>
      <c r="HNY21" s="958"/>
      <c r="HNZ21" s="958"/>
      <c r="HOA21" s="958"/>
      <c r="HOB21" s="958"/>
      <c r="HOC21" s="958"/>
      <c r="HOD21" s="958"/>
      <c r="HOE21" s="958"/>
      <c r="HOF21" s="958"/>
      <c r="HOG21" s="958"/>
      <c r="HOH21" s="958"/>
      <c r="HOI21" s="958"/>
      <c r="HOJ21" s="958"/>
      <c r="HOK21" s="958"/>
      <c r="HOL21" s="958"/>
      <c r="HOM21" s="958"/>
      <c r="HON21" s="958"/>
      <c r="HOO21" s="958"/>
      <c r="HOP21" s="958"/>
      <c r="HOQ21" s="958"/>
      <c r="HOR21" s="958"/>
      <c r="HOS21" s="958"/>
      <c r="HOT21" s="958"/>
      <c r="HOU21" s="958"/>
      <c r="HOV21" s="958"/>
      <c r="HOW21" s="958"/>
      <c r="HOX21" s="958"/>
      <c r="HOY21" s="958"/>
      <c r="HOZ21" s="958"/>
      <c r="HPA21" s="958"/>
      <c r="HPB21" s="958"/>
      <c r="HPC21" s="958"/>
      <c r="HPD21" s="958"/>
      <c r="HPE21" s="958"/>
      <c r="HPF21" s="958"/>
      <c r="HPG21" s="958"/>
      <c r="HPH21" s="958"/>
      <c r="HPI21" s="958"/>
      <c r="HPJ21" s="958"/>
      <c r="HPK21" s="958"/>
      <c r="HPL21" s="958"/>
      <c r="HPM21" s="958"/>
      <c r="HPN21" s="958"/>
      <c r="HPO21" s="958"/>
      <c r="HPP21" s="958"/>
      <c r="HPQ21" s="958"/>
      <c r="HPR21" s="958"/>
      <c r="HPS21" s="958"/>
      <c r="HPT21" s="958"/>
      <c r="HPU21" s="958"/>
      <c r="HPV21" s="958"/>
      <c r="HPW21" s="958"/>
      <c r="HPX21" s="958"/>
      <c r="HPY21" s="958"/>
      <c r="HPZ21" s="958"/>
      <c r="HQA21" s="958"/>
      <c r="HQB21" s="958"/>
      <c r="HQC21" s="958"/>
      <c r="HQD21" s="958"/>
      <c r="HQE21" s="958"/>
      <c r="HQF21" s="958"/>
      <c r="HQG21" s="958"/>
      <c r="HQH21" s="958"/>
      <c r="HQI21" s="958"/>
      <c r="HQJ21" s="958"/>
      <c r="HQK21" s="958"/>
      <c r="HQL21" s="958"/>
      <c r="HQM21" s="958"/>
      <c r="HQN21" s="958"/>
      <c r="HQO21" s="958"/>
      <c r="HQP21" s="958"/>
      <c r="HQQ21" s="958"/>
      <c r="HQR21" s="958"/>
      <c r="HQS21" s="958"/>
      <c r="HQT21" s="958"/>
      <c r="HQU21" s="958"/>
      <c r="HQV21" s="958"/>
      <c r="HQW21" s="958"/>
      <c r="HQX21" s="958"/>
      <c r="HQY21" s="958"/>
      <c r="HQZ21" s="958"/>
      <c r="HRA21" s="958"/>
      <c r="HRB21" s="958"/>
      <c r="HRC21" s="958"/>
      <c r="HRD21" s="958"/>
      <c r="HRE21" s="958"/>
      <c r="HRF21" s="958"/>
      <c r="HRG21" s="958"/>
      <c r="HRH21" s="958"/>
      <c r="HRI21" s="958"/>
      <c r="HRJ21" s="958"/>
      <c r="HRK21" s="958"/>
      <c r="HRL21" s="958"/>
      <c r="HRM21" s="958"/>
      <c r="HRN21" s="958"/>
      <c r="HRO21" s="958"/>
      <c r="HRP21" s="958"/>
      <c r="HRQ21" s="958"/>
      <c r="HRR21" s="958"/>
      <c r="HRS21" s="958"/>
      <c r="HRT21" s="958"/>
      <c r="HRU21" s="958"/>
      <c r="HRV21" s="958"/>
      <c r="HRW21" s="958"/>
      <c r="HRX21" s="958"/>
      <c r="HRY21" s="958"/>
      <c r="HRZ21" s="958"/>
      <c r="HSA21" s="958"/>
      <c r="HSB21" s="958"/>
      <c r="HSC21" s="958"/>
      <c r="HSD21" s="958"/>
      <c r="HSE21" s="958"/>
      <c r="HSF21" s="958"/>
      <c r="HSG21" s="958"/>
      <c r="HSH21" s="958"/>
      <c r="HSI21" s="958"/>
      <c r="HSJ21" s="958"/>
      <c r="HSK21" s="958"/>
      <c r="HSL21" s="958"/>
      <c r="HSM21" s="958"/>
      <c r="HSN21" s="958"/>
      <c r="HSO21" s="958"/>
      <c r="HSP21" s="958"/>
      <c r="HSQ21" s="958"/>
      <c r="HSR21" s="958"/>
      <c r="HSS21" s="958"/>
      <c r="HST21" s="958"/>
      <c r="HSU21" s="958"/>
      <c r="HSV21" s="958"/>
      <c r="HSW21" s="958"/>
      <c r="HSX21" s="958"/>
      <c r="HSY21" s="958"/>
      <c r="HSZ21" s="958"/>
      <c r="HTA21" s="958"/>
      <c r="HTB21" s="958"/>
      <c r="HTC21" s="958"/>
      <c r="HTD21" s="958"/>
      <c r="HTE21" s="958"/>
      <c r="HTF21" s="958"/>
      <c r="HTG21" s="958"/>
      <c r="HTH21" s="958"/>
      <c r="HTI21" s="958"/>
      <c r="HTJ21" s="958"/>
      <c r="HTK21" s="958"/>
      <c r="HTL21" s="958"/>
      <c r="HTM21" s="958"/>
      <c r="HTN21" s="958"/>
      <c r="HTO21" s="958"/>
      <c r="HTP21" s="958"/>
      <c r="HTQ21" s="958"/>
      <c r="HTR21" s="958"/>
      <c r="HTS21" s="958"/>
      <c r="HTT21" s="958"/>
      <c r="HTU21" s="958"/>
      <c r="HTV21" s="958"/>
      <c r="HTW21" s="958"/>
      <c r="HTX21" s="958"/>
      <c r="HTY21" s="958"/>
      <c r="HTZ21" s="958"/>
      <c r="HUA21" s="958"/>
      <c r="HUB21" s="958"/>
      <c r="HUC21" s="958"/>
      <c r="HUD21" s="958"/>
      <c r="HUE21" s="958"/>
      <c r="HUF21" s="958"/>
      <c r="HUG21" s="958"/>
      <c r="HUH21" s="958"/>
      <c r="HUI21" s="958"/>
      <c r="HUJ21" s="958"/>
      <c r="HUK21" s="958"/>
      <c r="HUL21" s="958"/>
      <c r="HUM21" s="958"/>
      <c r="HUN21" s="958"/>
      <c r="HUO21" s="958"/>
      <c r="HUP21" s="958"/>
      <c r="HUQ21" s="958"/>
      <c r="HUR21" s="958"/>
      <c r="HUS21" s="958"/>
      <c r="HUT21" s="958"/>
      <c r="HUU21" s="958"/>
      <c r="HUV21" s="958"/>
      <c r="HUW21" s="958"/>
      <c r="HUX21" s="958"/>
      <c r="HUY21" s="958"/>
      <c r="HUZ21" s="958"/>
      <c r="HVA21" s="958"/>
      <c r="HVB21" s="958"/>
      <c r="HVC21" s="958"/>
      <c r="HVD21" s="958"/>
      <c r="HVE21" s="958"/>
      <c r="HVF21" s="958"/>
      <c r="HVG21" s="958"/>
      <c r="HVH21" s="958"/>
      <c r="HVI21" s="958"/>
      <c r="HVJ21" s="958"/>
      <c r="HVK21" s="958"/>
      <c r="HVL21" s="958"/>
      <c r="HVM21" s="958"/>
      <c r="HVN21" s="958"/>
      <c r="HVO21" s="958"/>
      <c r="HVP21" s="958"/>
      <c r="HVQ21" s="958"/>
      <c r="HVR21" s="958"/>
      <c r="HVS21" s="958"/>
      <c r="HVT21" s="958"/>
      <c r="HVU21" s="958"/>
      <c r="HVV21" s="958"/>
      <c r="HVW21" s="958"/>
      <c r="HVX21" s="958"/>
      <c r="HVY21" s="958"/>
      <c r="HVZ21" s="958"/>
      <c r="HWA21" s="958"/>
      <c r="HWB21" s="958"/>
      <c r="HWC21" s="958"/>
      <c r="HWD21" s="958"/>
      <c r="HWE21" s="958"/>
      <c r="HWF21" s="958"/>
      <c r="HWG21" s="958"/>
      <c r="HWH21" s="958"/>
      <c r="HWI21" s="958"/>
      <c r="HWJ21" s="958"/>
      <c r="HWK21" s="958"/>
      <c r="HWL21" s="958"/>
      <c r="HWM21" s="958"/>
      <c r="HWN21" s="958"/>
      <c r="HWO21" s="958"/>
      <c r="HWP21" s="958"/>
      <c r="HWQ21" s="958"/>
      <c r="HWR21" s="958"/>
      <c r="HWS21" s="958"/>
      <c r="HWT21" s="958"/>
      <c r="HWU21" s="958"/>
      <c r="HWV21" s="958"/>
      <c r="HWW21" s="958"/>
      <c r="HWX21" s="958"/>
      <c r="HWY21" s="958"/>
      <c r="HWZ21" s="958"/>
      <c r="HXA21" s="958"/>
      <c r="HXB21" s="958"/>
      <c r="HXC21" s="958"/>
      <c r="HXD21" s="958"/>
      <c r="HXE21" s="958"/>
      <c r="HXF21" s="958"/>
      <c r="HXG21" s="958"/>
      <c r="HXH21" s="958"/>
      <c r="HXI21" s="958"/>
      <c r="HXJ21" s="958"/>
      <c r="HXK21" s="958"/>
      <c r="HXL21" s="958"/>
      <c r="HXM21" s="958"/>
      <c r="HXN21" s="958"/>
      <c r="HXO21" s="958"/>
      <c r="HXP21" s="958"/>
      <c r="HXQ21" s="958"/>
      <c r="HXR21" s="958"/>
      <c r="HXS21" s="958"/>
      <c r="HXT21" s="958"/>
      <c r="HXU21" s="958"/>
      <c r="HXV21" s="958"/>
      <c r="HXW21" s="958"/>
      <c r="HXX21" s="958"/>
      <c r="HXY21" s="958"/>
      <c r="HXZ21" s="958"/>
      <c r="HYA21" s="958"/>
      <c r="HYB21" s="958"/>
      <c r="HYC21" s="958"/>
      <c r="HYD21" s="958"/>
      <c r="HYE21" s="958"/>
      <c r="HYF21" s="958"/>
      <c r="HYG21" s="958"/>
      <c r="HYH21" s="958"/>
      <c r="HYI21" s="958"/>
      <c r="HYJ21" s="958"/>
      <c r="HYK21" s="958"/>
      <c r="HYL21" s="958"/>
      <c r="HYM21" s="958"/>
      <c r="HYN21" s="958"/>
      <c r="HYO21" s="958"/>
      <c r="HYP21" s="958"/>
      <c r="HYQ21" s="958"/>
      <c r="HYR21" s="958"/>
      <c r="HYS21" s="958"/>
      <c r="HYT21" s="958"/>
      <c r="HYU21" s="958"/>
      <c r="HYV21" s="958"/>
      <c r="HYW21" s="958"/>
      <c r="HYX21" s="958"/>
      <c r="HYY21" s="958"/>
      <c r="HYZ21" s="958"/>
      <c r="HZA21" s="958"/>
      <c r="HZB21" s="958"/>
      <c r="HZC21" s="958"/>
      <c r="HZD21" s="958"/>
      <c r="HZE21" s="958"/>
      <c r="HZF21" s="958"/>
      <c r="HZG21" s="958"/>
      <c r="HZH21" s="958"/>
      <c r="HZI21" s="958"/>
      <c r="HZJ21" s="958"/>
      <c r="HZK21" s="958"/>
      <c r="HZL21" s="958"/>
      <c r="HZM21" s="958"/>
      <c r="HZN21" s="958"/>
      <c r="HZO21" s="958"/>
      <c r="HZP21" s="958"/>
      <c r="HZQ21" s="958"/>
      <c r="HZR21" s="958"/>
      <c r="HZS21" s="958"/>
      <c r="HZT21" s="958"/>
      <c r="HZU21" s="958"/>
      <c r="HZV21" s="958"/>
      <c r="HZW21" s="958"/>
      <c r="HZX21" s="958"/>
      <c r="HZY21" s="958"/>
      <c r="HZZ21" s="958"/>
      <c r="IAA21" s="958"/>
      <c r="IAB21" s="958"/>
      <c r="IAC21" s="958"/>
      <c r="IAD21" s="958"/>
      <c r="IAE21" s="958"/>
      <c r="IAF21" s="958"/>
      <c r="IAG21" s="958"/>
      <c r="IAH21" s="958"/>
      <c r="IAI21" s="958"/>
      <c r="IAJ21" s="958"/>
      <c r="IAK21" s="958"/>
      <c r="IAL21" s="958"/>
      <c r="IAM21" s="958"/>
      <c r="IAN21" s="958"/>
      <c r="IAO21" s="958"/>
      <c r="IAP21" s="958"/>
      <c r="IAQ21" s="958"/>
      <c r="IAR21" s="958"/>
      <c r="IAS21" s="958"/>
      <c r="IAT21" s="958"/>
      <c r="IAU21" s="958"/>
      <c r="IAV21" s="958"/>
      <c r="IAW21" s="958"/>
      <c r="IAX21" s="958"/>
      <c r="IAY21" s="958"/>
      <c r="IAZ21" s="958"/>
      <c r="IBA21" s="958"/>
      <c r="IBB21" s="958"/>
      <c r="IBC21" s="958"/>
      <c r="IBD21" s="958"/>
      <c r="IBE21" s="958"/>
      <c r="IBF21" s="958"/>
      <c r="IBG21" s="958"/>
      <c r="IBH21" s="958"/>
      <c r="IBI21" s="958"/>
      <c r="IBJ21" s="958"/>
      <c r="IBK21" s="958"/>
      <c r="IBL21" s="958"/>
      <c r="IBM21" s="958"/>
      <c r="IBN21" s="958"/>
      <c r="IBO21" s="958"/>
      <c r="IBP21" s="958"/>
      <c r="IBQ21" s="958"/>
      <c r="IBR21" s="958"/>
      <c r="IBS21" s="958"/>
      <c r="IBT21" s="958"/>
      <c r="IBU21" s="958"/>
      <c r="IBV21" s="958"/>
      <c r="IBW21" s="958"/>
      <c r="IBX21" s="958"/>
      <c r="IBY21" s="958"/>
      <c r="IBZ21" s="958"/>
      <c r="ICA21" s="958"/>
      <c r="ICB21" s="958"/>
      <c r="ICC21" s="958"/>
      <c r="ICD21" s="958"/>
      <c r="ICE21" s="958"/>
      <c r="ICF21" s="958"/>
      <c r="ICG21" s="958"/>
      <c r="ICH21" s="958"/>
      <c r="ICI21" s="958"/>
      <c r="ICJ21" s="958"/>
      <c r="ICK21" s="958"/>
      <c r="ICL21" s="958"/>
      <c r="ICM21" s="958"/>
      <c r="ICN21" s="958"/>
      <c r="ICO21" s="958"/>
      <c r="ICP21" s="958"/>
      <c r="ICQ21" s="958"/>
      <c r="ICR21" s="958"/>
      <c r="ICS21" s="958"/>
      <c r="ICT21" s="958"/>
      <c r="ICU21" s="958"/>
      <c r="ICV21" s="958"/>
      <c r="ICW21" s="958"/>
      <c r="ICX21" s="958"/>
      <c r="ICY21" s="958"/>
      <c r="ICZ21" s="958"/>
      <c r="IDA21" s="958"/>
      <c r="IDB21" s="958"/>
      <c r="IDC21" s="958"/>
      <c r="IDD21" s="958"/>
      <c r="IDE21" s="958"/>
      <c r="IDF21" s="958"/>
      <c r="IDG21" s="958"/>
      <c r="IDH21" s="958"/>
      <c r="IDI21" s="958"/>
      <c r="IDJ21" s="958"/>
      <c r="IDK21" s="958"/>
      <c r="IDL21" s="958"/>
      <c r="IDM21" s="958"/>
      <c r="IDN21" s="958"/>
      <c r="IDO21" s="958"/>
      <c r="IDP21" s="958"/>
      <c r="IDQ21" s="958"/>
      <c r="IDR21" s="958"/>
      <c r="IDS21" s="958"/>
      <c r="IDT21" s="958"/>
      <c r="IDU21" s="958"/>
      <c r="IDV21" s="958"/>
      <c r="IDW21" s="958"/>
      <c r="IDX21" s="958"/>
      <c r="IDY21" s="958"/>
      <c r="IDZ21" s="958"/>
      <c r="IEA21" s="958"/>
      <c r="IEB21" s="958"/>
      <c r="IEC21" s="958"/>
      <c r="IED21" s="958"/>
      <c r="IEE21" s="958"/>
      <c r="IEF21" s="958"/>
      <c r="IEG21" s="958"/>
      <c r="IEH21" s="958"/>
      <c r="IEI21" s="958"/>
      <c r="IEJ21" s="958"/>
      <c r="IEK21" s="958"/>
      <c r="IEL21" s="958"/>
      <c r="IEM21" s="958"/>
      <c r="IEN21" s="958"/>
      <c r="IEO21" s="958"/>
      <c r="IEP21" s="958"/>
      <c r="IEQ21" s="958"/>
      <c r="IER21" s="958"/>
      <c r="IES21" s="958"/>
      <c r="IET21" s="958"/>
      <c r="IEU21" s="958"/>
      <c r="IEV21" s="958"/>
      <c r="IEW21" s="958"/>
      <c r="IEX21" s="958"/>
      <c r="IEY21" s="958"/>
      <c r="IEZ21" s="958"/>
      <c r="IFA21" s="958"/>
      <c r="IFB21" s="958"/>
      <c r="IFC21" s="958"/>
      <c r="IFD21" s="958"/>
      <c r="IFE21" s="958"/>
      <c r="IFF21" s="958"/>
      <c r="IFG21" s="958"/>
      <c r="IFH21" s="958"/>
      <c r="IFI21" s="958"/>
      <c r="IFJ21" s="958"/>
      <c r="IFK21" s="958"/>
      <c r="IFL21" s="958"/>
      <c r="IFM21" s="958"/>
      <c r="IFN21" s="958"/>
      <c r="IFO21" s="958"/>
      <c r="IFP21" s="958"/>
      <c r="IFQ21" s="958"/>
      <c r="IFR21" s="958"/>
      <c r="IFS21" s="958"/>
      <c r="IFT21" s="958"/>
      <c r="IFU21" s="958"/>
      <c r="IFV21" s="958"/>
      <c r="IFW21" s="958"/>
      <c r="IFX21" s="958"/>
      <c r="IFY21" s="958"/>
      <c r="IFZ21" s="958"/>
      <c r="IGA21" s="958"/>
      <c r="IGB21" s="958"/>
      <c r="IGC21" s="958"/>
      <c r="IGD21" s="958"/>
      <c r="IGE21" s="958"/>
      <c r="IGF21" s="958"/>
      <c r="IGG21" s="958"/>
      <c r="IGH21" s="958"/>
      <c r="IGI21" s="958"/>
      <c r="IGJ21" s="958"/>
      <c r="IGK21" s="958"/>
      <c r="IGL21" s="958"/>
      <c r="IGM21" s="958"/>
      <c r="IGN21" s="958"/>
      <c r="IGO21" s="958"/>
      <c r="IGP21" s="958"/>
      <c r="IGQ21" s="958"/>
      <c r="IGR21" s="958"/>
      <c r="IGS21" s="958"/>
      <c r="IGT21" s="958"/>
      <c r="IGU21" s="958"/>
      <c r="IGV21" s="958"/>
      <c r="IGW21" s="958"/>
      <c r="IGX21" s="958"/>
      <c r="IGY21" s="958"/>
      <c r="IGZ21" s="958"/>
      <c r="IHA21" s="958"/>
      <c r="IHB21" s="958"/>
      <c r="IHC21" s="958"/>
      <c r="IHD21" s="958"/>
      <c r="IHE21" s="958"/>
      <c r="IHF21" s="958"/>
      <c r="IHG21" s="958"/>
      <c r="IHH21" s="958"/>
      <c r="IHI21" s="958"/>
      <c r="IHJ21" s="958"/>
      <c r="IHK21" s="958"/>
      <c r="IHL21" s="958"/>
      <c r="IHM21" s="958"/>
      <c r="IHN21" s="958"/>
      <c r="IHO21" s="958"/>
      <c r="IHP21" s="958"/>
      <c r="IHQ21" s="958"/>
      <c r="IHR21" s="958"/>
      <c r="IHS21" s="958"/>
      <c r="IHT21" s="958"/>
      <c r="IHU21" s="958"/>
      <c r="IHV21" s="958"/>
      <c r="IHW21" s="958"/>
      <c r="IHX21" s="958"/>
      <c r="IHY21" s="958"/>
      <c r="IHZ21" s="958"/>
      <c r="IIA21" s="958"/>
      <c r="IIB21" s="958"/>
      <c r="IIC21" s="958"/>
      <c r="IID21" s="958"/>
      <c r="IIE21" s="958"/>
      <c r="IIF21" s="958"/>
      <c r="IIG21" s="958"/>
      <c r="IIH21" s="958"/>
      <c r="III21" s="958"/>
      <c r="IIJ21" s="958"/>
      <c r="IIK21" s="958"/>
      <c r="IIL21" s="958"/>
      <c r="IIM21" s="958"/>
      <c r="IIN21" s="958"/>
      <c r="IIO21" s="958"/>
      <c r="IIP21" s="958"/>
      <c r="IIQ21" s="958"/>
      <c r="IIR21" s="958"/>
      <c r="IIS21" s="958"/>
      <c r="IIT21" s="958"/>
      <c r="IIU21" s="958"/>
      <c r="IIV21" s="958"/>
      <c r="IIW21" s="958"/>
      <c r="IIX21" s="958"/>
      <c r="IIY21" s="958"/>
      <c r="IIZ21" s="958"/>
      <c r="IJA21" s="958"/>
      <c r="IJB21" s="958"/>
      <c r="IJC21" s="958"/>
      <c r="IJD21" s="958"/>
      <c r="IJE21" s="958"/>
      <c r="IJF21" s="958"/>
      <c r="IJG21" s="958"/>
      <c r="IJH21" s="958"/>
      <c r="IJI21" s="958"/>
      <c r="IJJ21" s="958"/>
      <c r="IJK21" s="958"/>
      <c r="IJL21" s="958"/>
      <c r="IJM21" s="958"/>
      <c r="IJN21" s="958"/>
      <c r="IJO21" s="958"/>
      <c r="IJP21" s="958"/>
      <c r="IJQ21" s="958"/>
      <c r="IJR21" s="958"/>
      <c r="IJS21" s="958"/>
      <c r="IJT21" s="958"/>
      <c r="IJU21" s="958"/>
      <c r="IJV21" s="958"/>
      <c r="IJW21" s="958"/>
      <c r="IJX21" s="958"/>
      <c r="IJY21" s="958"/>
      <c r="IJZ21" s="958"/>
      <c r="IKA21" s="958"/>
      <c r="IKB21" s="958"/>
      <c r="IKC21" s="958"/>
      <c r="IKD21" s="958"/>
      <c r="IKE21" s="958"/>
      <c r="IKF21" s="958"/>
      <c r="IKG21" s="958"/>
      <c r="IKH21" s="958"/>
      <c r="IKI21" s="958"/>
      <c r="IKJ21" s="958"/>
      <c r="IKK21" s="958"/>
      <c r="IKL21" s="958"/>
      <c r="IKM21" s="958"/>
      <c r="IKN21" s="958"/>
      <c r="IKO21" s="958"/>
      <c r="IKP21" s="958"/>
      <c r="IKQ21" s="958"/>
      <c r="IKR21" s="958"/>
      <c r="IKS21" s="958"/>
      <c r="IKT21" s="958"/>
      <c r="IKU21" s="958"/>
      <c r="IKV21" s="958"/>
      <c r="IKW21" s="958"/>
      <c r="IKX21" s="958"/>
      <c r="IKY21" s="958"/>
      <c r="IKZ21" s="958"/>
      <c r="ILA21" s="958"/>
      <c r="ILB21" s="958"/>
      <c r="ILC21" s="958"/>
      <c r="ILD21" s="958"/>
      <c r="ILE21" s="958"/>
      <c r="ILF21" s="958"/>
      <c r="ILG21" s="958"/>
      <c r="ILH21" s="958"/>
      <c r="ILI21" s="958"/>
      <c r="ILJ21" s="958"/>
      <c r="ILK21" s="958"/>
      <c r="ILL21" s="958"/>
      <c r="ILM21" s="958"/>
      <c r="ILN21" s="958"/>
      <c r="ILO21" s="958"/>
      <c r="ILP21" s="958"/>
      <c r="ILQ21" s="958"/>
      <c r="ILR21" s="958"/>
      <c r="ILS21" s="958"/>
      <c r="ILT21" s="958"/>
      <c r="ILU21" s="958"/>
      <c r="ILV21" s="958"/>
      <c r="ILW21" s="958"/>
      <c r="ILX21" s="958"/>
      <c r="ILY21" s="958"/>
      <c r="ILZ21" s="958"/>
      <c r="IMA21" s="958"/>
      <c r="IMB21" s="958"/>
      <c r="IMC21" s="958"/>
      <c r="IMD21" s="958"/>
      <c r="IME21" s="958"/>
      <c r="IMF21" s="958"/>
      <c r="IMG21" s="958"/>
      <c r="IMH21" s="958"/>
      <c r="IMI21" s="958"/>
      <c r="IMJ21" s="958"/>
      <c r="IMK21" s="958"/>
      <c r="IML21" s="958"/>
      <c r="IMM21" s="958"/>
      <c r="IMN21" s="958"/>
      <c r="IMO21" s="958"/>
      <c r="IMP21" s="958"/>
      <c r="IMQ21" s="958"/>
      <c r="IMR21" s="958"/>
      <c r="IMS21" s="958"/>
      <c r="IMT21" s="958"/>
      <c r="IMU21" s="958"/>
      <c r="IMV21" s="958"/>
      <c r="IMW21" s="958"/>
      <c r="IMX21" s="958"/>
      <c r="IMY21" s="958"/>
      <c r="IMZ21" s="958"/>
      <c r="INA21" s="958"/>
      <c r="INB21" s="958"/>
      <c r="INC21" s="958"/>
      <c r="IND21" s="958"/>
      <c r="INE21" s="958"/>
      <c r="INF21" s="958"/>
      <c r="ING21" s="958"/>
      <c r="INH21" s="958"/>
      <c r="INI21" s="958"/>
      <c r="INJ21" s="958"/>
      <c r="INK21" s="958"/>
      <c r="INL21" s="958"/>
      <c r="INM21" s="958"/>
      <c r="INN21" s="958"/>
      <c r="INO21" s="958"/>
      <c r="INP21" s="958"/>
      <c r="INQ21" s="958"/>
      <c r="INR21" s="958"/>
      <c r="INS21" s="958"/>
      <c r="INT21" s="958"/>
      <c r="INU21" s="958"/>
      <c r="INV21" s="958"/>
      <c r="INW21" s="958"/>
      <c r="INX21" s="958"/>
      <c r="INY21" s="958"/>
      <c r="INZ21" s="958"/>
      <c r="IOA21" s="958"/>
      <c r="IOB21" s="958"/>
      <c r="IOC21" s="958"/>
      <c r="IOD21" s="958"/>
      <c r="IOE21" s="958"/>
      <c r="IOF21" s="958"/>
      <c r="IOG21" s="958"/>
      <c r="IOH21" s="958"/>
      <c r="IOI21" s="958"/>
      <c r="IOJ21" s="958"/>
      <c r="IOK21" s="958"/>
      <c r="IOL21" s="958"/>
      <c r="IOM21" s="958"/>
      <c r="ION21" s="958"/>
      <c r="IOO21" s="958"/>
      <c r="IOP21" s="958"/>
      <c r="IOQ21" s="958"/>
      <c r="IOR21" s="958"/>
      <c r="IOS21" s="958"/>
      <c r="IOT21" s="958"/>
      <c r="IOU21" s="958"/>
      <c r="IOV21" s="958"/>
      <c r="IOW21" s="958"/>
      <c r="IOX21" s="958"/>
      <c r="IOY21" s="958"/>
      <c r="IOZ21" s="958"/>
      <c r="IPA21" s="958"/>
      <c r="IPB21" s="958"/>
      <c r="IPC21" s="958"/>
      <c r="IPD21" s="958"/>
      <c r="IPE21" s="958"/>
      <c r="IPF21" s="958"/>
      <c r="IPG21" s="958"/>
      <c r="IPH21" s="958"/>
      <c r="IPI21" s="958"/>
      <c r="IPJ21" s="958"/>
      <c r="IPK21" s="958"/>
      <c r="IPL21" s="958"/>
      <c r="IPM21" s="958"/>
      <c r="IPN21" s="958"/>
      <c r="IPO21" s="958"/>
      <c r="IPP21" s="958"/>
      <c r="IPQ21" s="958"/>
      <c r="IPR21" s="958"/>
      <c r="IPS21" s="958"/>
      <c r="IPT21" s="958"/>
      <c r="IPU21" s="958"/>
      <c r="IPV21" s="958"/>
      <c r="IPW21" s="958"/>
      <c r="IPX21" s="958"/>
      <c r="IPY21" s="958"/>
      <c r="IPZ21" s="958"/>
      <c r="IQA21" s="958"/>
      <c r="IQB21" s="958"/>
      <c r="IQC21" s="958"/>
      <c r="IQD21" s="958"/>
      <c r="IQE21" s="958"/>
      <c r="IQF21" s="958"/>
      <c r="IQG21" s="958"/>
      <c r="IQH21" s="958"/>
      <c r="IQI21" s="958"/>
      <c r="IQJ21" s="958"/>
      <c r="IQK21" s="958"/>
      <c r="IQL21" s="958"/>
      <c r="IQM21" s="958"/>
      <c r="IQN21" s="958"/>
      <c r="IQO21" s="958"/>
      <c r="IQP21" s="958"/>
      <c r="IQQ21" s="958"/>
      <c r="IQR21" s="958"/>
      <c r="IQS21" s="958"/>
      <c r="IQT21" s="958"/>
      <c r="IQU21" s="958"/>
      <c r="IQV21" s="958"/>
      <c r="IQW21" s="958"/>
      <c r="IQX21" s="958"/>
      <c r="IQY21" s="958"/>
      <c r="IQZ21" s="958"/>
      <c r="IRA21" s="958"/>
      <c r="IRB21" s="958"/>
      <c r="IRC21" s="958"/>
      <c r="IRD21" s="958"/>
      <c r="IRE21" s="958"/>
      <c r="IRF21" s="958"/>
      <c r="IRG21" s="958"/>
      <c r="IRH21" s="958"/>
      <c r="IRI21" s="958"/>
      <c r="IRJ21" s="958"/>
      <c r="IRK21" s="958"/>
      <c r="IRL21" s="958"/>
      <c r="IRM21" s="958"/>
      <c r="IRN21" s="958"/>
      <c r="IRO21" s="958"/>
      <c r="IRP21" s="958"/>
      <c r="IRQ21" s="958"/>
      <c r="IRR21" s="958"/>
      <c r="IRS21" s="958"/>
      <c r="IRT21" s="958"/>
      <c r="IRU21" s="958"/>
      <c r="IRV21" s="958"/>
      <c r="IRW21" s="958"/>
      <c r="IRX21" s="958"/>
      <c r="IRY21" s="958"/>
      <c r="IRZ21" s="958"/>
      <c r="ISA21" s="958"/>
      <c r="ISB21" s="958"/>
      <c r="ISC21" s="958"/>
      <c r="ISD21" s="958"/>
      <c r="ISE21" s="958"/>
      <c r="ISF21" s="958"/>
      <c r="ISG21" s="958"/>
      <c r="ISH21" s="958"/>
      <c r="ISI21" s="958"/>
      <c r="ISJ21" s="958"/>
      <c r="ISK21" s="958"/>
      <c r="ISL21" s="958"/>
      <c r="ISM21" s="958"/>
      <c r="ISN21" s="958"/>
      <c r="ISO21" s="958"/>
      <c r="ISP21" s="958"/>
      <c r="ISQ21" s="958"/>
      <c r="ISR21" s="958"/>
      <c r="ISS21" s="958"/>
      <c r="IST21" s="958"/>
      <c r="ISU21" s="958"/>
      <c r="ISV21" s="958"/>
      <c r="ISW21" s="958"/>
      <c r="ISX21" s="958"/>
      <c r="ISY21" s="958"/>
      <c r="ISZ21" s="958"/>
      <c r="ITA21" s="958"/>
      <c r="ITB21" s="958"/>
      <c r="ITC21" s="958"/>
      <c r="ITD21" s="958"/>
      <c r="ITE21" s="958"/>
      <c r="ITF21" s="958"/>
      <c r="ITG21" s="958"/>
      <c r="ITH21" s="958"/>
      <c r="ITI21" s="958"/>
      <c r="ITJ21" s="958"/>
      <c r="ITK21" s="958"/>
      <c r="ITL21" s="958"/>
      <c r="ITM21" s="958"/>
      <c r="ITN21" s="958"/>
      <c r="ITO21" s="958"/>
      <c r="ITP21" s="958"/>
      <c r="ITQ21" s="958"/>
      <c r="ITR21" s="958"/>
      <c r="ITS21" s="958"/>
      <c r="ITT21" s="958"/>
      <c r="ITU21" s="958"/>
      <c r="ITV21" s="958"/>
      <c r="ITW21" s="958"/>
      <c r="ITX21" s="958"/>
      <c r="ITY21" s="958"/>
      <c r="ITZ21" s="958"/>
      <c r="IUA21" s="958"/>
      <c r="IUB21" s="958"/>
      <c r="IUC21" s="958"/>
      <c r="IUD21" s="958"/>
      <c r="IUE21" s="958"/>
      <c r="IUF21" s="958"/>
      <c r="IUG21" s="958"/>
      <c r="IUH21" s="958"/>
      <c r="IUI21" s="958"/>
      <c r="IUJ21" s="958"/>
      <c r="IUK21" s="958"/>
      <c r="IUL21" s="958"/>
      <c r="IUM21" s="958"/>
      <c r="IUN21" s="958"/>
      <c r="IUO21" s="958"/>
      <c r="IUP21" s="958"/>
      <c r="IUQ21" s="958"/>
      <c r="IUR21" s="958"/>
      <c r="IUS21" s="958"/>
      <c r="IUT21" s="958"/>
      <c r="IUU21" s="958"/>
      <c r="IUV21" s="958"/>
      <c r="IUW21" s="958"/>
      <c r="IUX21" s="958"/>
      <c r="IUY21" s="958"/>
      <c r="IUZ21" s="958"/>
      <c r="IVA21" s="958"/>
      <c r="IVB21" s="958"/>
      <c r="IVC21" s="958"/>
      <c r="IVD21" s="958"/>
      <c r="IVE21" s="958"/>
      <c r="IVF21" s="958"/>
      <c r="IVG21" s="958"/>
      <c r="IVH21" s="958"/>
      <c r="IVI21" s="958"/>
      <c r="IVJ21" s="958"/>
      <c r="IVK21" s="958"/>
      <c r="IVL21" s="958"/>
      <c r="IVM21" s="958"/>
      <c r="IVN21" s="958"/>
      <c r="IVO21" s="958"/>
      <c r="IVP21" s="958"/>
      <c r="IVQ21" s="958"/>
      <c r="IVR21" s="958"/>
      <c r="IVS21" s="958"/>
      <c r="IVT21" s="958"/>
      <c r="IVU21" s="958"/>
      <c r="IVV21" s="958"/>
      <c r="IVW21" s="958"/>
      <c r="IVX21" s="958"/>
      <c r="IVY21" s="958"/>
      <c r="IVZ21" s="958"/>
      <c r="IWA21" s="958"/>
      <c r="IWB21" s="958"/>
      <c r="IWC21" s="958"/>
      <c r="IWD21" s="958"/>
      <c r="IWE21" s="958"/>
      <c r="IWF21" s="958"/>
      <c r="IWG21" s="958"/>
      <c r="IWH21" s="958"/>
      <c r="IWI21" s="958"/>
      <c r="IWJ21" s="958"/>
      <c r="IWK21" s="958"/>
      <c r="IWL21" s="958"/>
      <c r="IWM21" s="958"/>
      <c r="IWN21" s="958"/>
      <c r="IWO21" s="958"/>
      <c r="IWP21" s="958"/>
      <c r="IWQ21" s="958"/>
      <c r="IWR21" s="958"/>
      <c r="IWS21" s="958"/>
      <c r="IWT21" s="958"/>
      <c r="IWU21" s="958"/>
      <c r="IWV21" s="958"/>
      <c r="IWW21" s="958"/>
      <c r="IWX21" s="958"/>
      <c r="IWY21" s="958"/>
      <c r="IWZ21" s="958"/>
      <c r="IXA21" s="958"/>
      <c r="IXB21" s="958"/>
      <c r="IXC21" s="958"/>
      <c r="IXD21" s="958"/>
      <c r="IXE21" s="958"/>
      <c r="IXF21" s="958"/>
      <c r="IXG21" s="958"/>
      <c r="IXH21" s="958"/>
      <c r="IXI21" s="958"/>
      <c r="IXJ21" s="958"/>
      <c r="IXK21" s="958"/>
      <c r="IXL21" s="958"/>
      <c r="IXM21" s="958"/>
      <c r="IXN21" s="958"/>
      <c r="IXO21" s="958"/>
      <c r="IXP21" s="958"/>
      <c r="IXQ21" s="958"/>
      <c r="IXR21" s="958"/>
      <c r="IXS21" s="958"/>
      <c r="IXT21" s="958"/>
      <c r="IXU21" s="958"/>
      <c r="IXV21" s="958"/>
      <c r="IXW21" s="958"/>
      <c r="IXX21" s="958"/>
      <c r="IXY21" s="958"/>
      <c r="IXZ21" s="958"/>
      <c r="IYA21" s="958"/>
      <c r="IYB21" s="958"/>
      <c r="IYC21" s="958"/>
      <c r="IYD21" s="958"/>
      <c r="IYE21" s="958"/>
      <c r="IYF21" s="958"/>
      <c r="IYG21" s="958"/>
      <c r="IYH21" s="958"/>
      <c r="IYI21" s="958"/>
      <c r="IYJ21" s="958"/>
      <c r="IYK21" s="958"/>
      <c r="IYL21" s="958"/>
      <c r="IYM21" s="958"/>
      <c r="IYN21" s="958"/>
      <c r="IYO21" s="958"/>
      <c r="IYP21" s="958"/>
      <c r="IYQ21" s="958"/>
      <c r="IYR21" s="958"/>
      <c r="IYS21" s="958"/>
      <c r="IYT21" s="958"/>
      <c r="IYU21" s="958"/>
      <c r="IYV21" s="958"/>
      <c r="IYW21" s="958"/>
      <c r="IYX21" s="958"/>
      <c r="IYY21" s="958"/>
      <c r="IYZ21" s="958"/>
      <c r="IZA21" s="958"/>
      <c r="IZB21" s="958"/>
      <c r="IZC21" s="958"/>
      <c r="IZD21" s="958"/>
      <c r="IZE21" s="958"/>
      <c r="IZF21" s="958"/>
      <c r="IZG21" s="958"/>
      <c r="IZH21" s="958"/>
      <c r="IZI21" s="958"/>
      <c r="IZJ21" s="958"/>
      <c r="IZK21" s="958"/>
      <c r="IZL21" s="958"/>
      <c r="IZM21" s="958"/>
      <c r="IZN21" s="958"/>
      <c r="IZO21" s="958"/>
      <c r="IZP21" s="958"/>
      <c r="IZQ21" s="958"/>
      <c r="IZR21" s="958"/>
      <c r="IZS21" s="958"/>
      <c r="IZT21" s="958"/>
      <c r="IZU21" s="958"/>
      <c r="IZV21" s="958"/>
      <c r="IZW21" s="958"/>
      <c r="IZX21" s="958"/>
      <c r="IZY21" s="958"/>
      <c r="IZZ21" s="958"/>
      <c r="JAA21" s="958"/>
      <c r="JAB21" s="958"/>
      <c r="JAC21" s="958"/>
      <c r="JAD21" s="958"/>
      <c r="JAE21" s="958"/>
      <c r="JAF21" s="958"/>
      <c r="JAG21" s="958"/>
      <c r="JAH21" s="958"/>
      <c r="JAI21" s="958"/>
      <c r="JAJ21" s="958"/>
      <c r="JAK21" s="958"/>
      <c r="JAL21" s="958"/>
      <c r="JAM21" s="958"/>
      <c r="JAN21" s="958"/>
      <c r="JAO21" s="958"/>
      <c r="JAP21" s="958"/>
      <c r="JAQ21" s="958"/>
      <c r="JAR21" s="958"/>
      <c r="JAS21" s="958"/>
      <c r="JAT21" s="958"/>
      <c r="JAU21" s="958"/>
      <c r="JAV21" s="958"/>
      <c r="JAW21" s="958"/>
      <c r="JAX21" s="958"/>
      <c r="JAY21" s="958"/>
      <c r="JAZ21" s="958"/>
      <c r="JBA21" s="958"/>
      <c r="JBB21" s="958"/>
      <c r="JBC21" s="958"/>
      <c r="JBD21" s="958"/>
      <c r="JBE21" s="958"/>
      <c r="JBF21" s="958"/>
      <c r="JBG21" s="958"/>
      <c r="JBH21" s="958"/>
      <c r="JBI21" s="958"/>
      <c r="JBJ21" s="958"/>
      <c r="JBK21" s="958"/>
      <c r="JBL21" s="958"/>
      <c r="JBM21" s="958"/>
      <c r="JBN21" s="958"/>
      <c r="JBO21" s="958"/>
      <c r="JBP21" s="958"/>
      <c r="JBQ21" s="958"/>
      <c r="JBR21" s="958"/>
      <c r="JBS21" s="958"/>
      <c r="JBT21" s="958"/>
      <c r="JBU21" s="958"/>
      <c r="JBV21" s="958"/>
      <c r="JBW21" s="958"/>
      <c r="JBX21" s="958"/>
      <c r="JBY21" s="958"/>
      <c r="JBZ21" s="958"/>
      <c r="JCA21" s="958"/>
      <c r="JCB21" s="958"/>
      <c r="JCC21" s="958"/>
      <c r="JCD21" s="958"/>
      <c r="JCE21" s="958"/>
      <c r="JCF21" s="958"/>
      <c r="JCG21" s="958"/>
      <c r="JCH21" s="958"/>
      <c r="JCI21" s="958"/>
      <c r="JCJ21" s="958"/>
      <c r="JCK21" s="958"/>
      <c r="JCL21" s="958"/>
      <c r="JCM21" s="958"/>
      <c r="JCN21" s="958"/>
      <c r="JCO21" s="958"/>
      <c r="JCP21" s="958"/>
      <c r="JCQ21" s="958"/>
      <c r="JCR21" s="958"/>
      <c r="JCS21" s="958"/>
      <c r="JCT21" s="958"/>
      <c r="JCU21" s="958"/>
      <c r="JCV21" s="958"/>
      <c r="JCW21" s="958"/>
      <c r="JCX21" s="958"/>
      <c r="JCY21" s="958"/>
      <c r="JCZ21" s="958"/>
      <c r="JDA21" s="958"/>
      <c r="JDB21" s="958"/>
      <c r="JDC21" s="958"/>
      <c r="JDD21" s="958"/>
      <c r="JDE21" s="958"/>
      <c r="JDF21" s="958"/>
      <c r="JDG21" s="958"/>
      <c r="JDH21" s="958"/>
      <c r="JDI21" s="958"/>
      <c r="JDJ21" s="958"/>
      <c r="JDK21" s="958"/>
      <c r="JDL21" s="958"/>
      <c r="JDM21" s="958"/>
      <c r="JDN21" s="958"/>
      <c r="JDO21" s="958"/>
      <c r="JDP21" s="958"/>
      <c r="JDQ21" s="958"/>
      <c r="JDR21" s="958"/>
      <c r="JDS21" s="958"/>
      <c r="JDT21" s="958"/>
      <c r="JDU21" s="958"/>
      <c r="JDV21" s="958"/>
      <c r="JDW21" s="958"/>
      <c r="JDX21" s="958"/>
      <c r="JDY21" s="958"/>
      <c r="JDZ21" s="958"/>
      <c r="JEA21" s="958"/>
      <c r="JEB21" s="958"/>
      <c r="JEC21" s="958"/>
      <c r="JED21" s="958"/>
      <c r="JEE21" s="958"/>
      <c r="JEF21" s="958"/>
      <c r="JEG21" s="958"/>
      <c r="JEH21" s="958"/>
      <c r="JEI21" s="958"/>
      <c r="JEJ21" s="958"/>
      <c r="JEK21" s="958"/>
      <c r="JEL21" s="958"/>
      <c r="JEM21" s="958"/>
      <c r="JEN21" s="958"/>
      <c r="JEO21" s="958"/>
      <c r="JEP21" s="958"/>
      <c r="JEQ21" s="958"/>
      <c r="JER21" s="958"/>
      <c r="JES21" s="958"/>
      <c r="JET21" s="958"/>
      <c r="JEU21" s="958"/>
      <c r="JEV21" s="958"/>
      <c r="JEW21" s="958"/>
      <c r="JEX21" s="958"/>
      <c r="JEY21" s="958"/>
      <c r="JEZ21" s="958"/>
      <c r="JFA21" s="958"/>
      <c r="JFB21" s="958"/>
      <c r="JFC21" s="958"/>
      <c r="JFD21" s="958"/>
      <c r="JFE21" s="958"/>
      <c r="JFF21" s="958"/>
      <c r="JFG21" s="958"/>
      <c r="JFH21" s="958"/>
      <c r="JFI21" s="958"/>
      <c r="JFJ21" s="958"/>
      <c r="JFK21" s="958"/>
      <c r="JFL21" s="958"/>
      <c r="JFM21" s="958"/>
      <c r="JFN21" s="958"/>
      <c r="JFO21" s="958"/>
      <c r="JFP21" s="958"/>
      <c r="JFQ21" s="958"/>
      <c r="JFR21" s="958"/>
      <c r="JFS21" s="958"/>
      <c r="JFT21" s="958"/>
      <c r="JFU21" s="958"/>
      <c r="JFV21" s="958"/>
      <c r="JFW21" s="958"/>
      <c r="JFX21" s="958"/>
      <c r="JFY21" s="958"/>
      <c r="JFZ21" s="958"/>
      <c r="JGA21" s="958"/>
      <c r="JGB21" s="958"/>
      <c r="JGC21" s="958"/>
      <c r="JGD21" s="958"/>
      <c r="JGE21" s="958"/>
      <c r="JGF21" s="958"/>
      <c r="JGG21" s="958"/>
      <c r="JGH21" s="958"/>
      <c r="JGI21" s="958"/>
      <c r="JGJ21" s="958"/>
      <c r="JGK21" s="958"/>
      <c r="JGL21" s="958"/>
      <c r="JGM21" s="958"/>
      <c r="JGN21" s="958"/>
      <c r="JGO21" s="958"/>
      <c r="JGP21" s="958"/>
      <c r="JGQ21" s="958"/>
      <c r="JGR21" s="958"/>
      <c r="JGS21" s="958"/>
      <c r="JGT21" s="958"/>
      <c r="JGU21" s="958"/>
      <c r="JGV21" s="958"/>
      <c r="JGW21" s="958"/>
      <c r="JGX21" s="958"/>
      <c r="JGY21" s="958"/>
      <c r="JGZ21" s="958"/>
      <c r="JHA21" s="958"/>
      <c r="JHB21" s="958"/>
      <c r="JHC21" s="958"/>
      <c r="JHD21" s="958"/>
      <c r="JHE21" s="958"/>
      <c r="JHF21" s="958"/>
      <c r="JHG21" s="958"/>
      <c r="JHH21" s="958"/>
      <c r="JHI21" s="958"/>
      <c r="JHJ21" s="958"/>
      <c r="JHK21" s="958"/>
      <c r="JHL21" s="958"/>
      <c r="JHM21" s="958"/>
      <c r="JHN21" s="958"/>
      <c r="JHO21" s="958"/>
      <c r="JHP21" s="958"/>
      <c r="JHQ21" s="958"/>
      <c r="JHR21" s="958"/>
      <c r="JHS21" s="958"/>
      <c r="JHT21" s="958"/>
      <c r="JHU21" s="958"/>
      <c r="JHV21" s="958"/>
      <c r="JHW21" s="958"/>
      <c r="JHX21" s="958"/>
      <c r="JHY21" s="958"/>
      <c r="JHZ21" s="958"/>
      <c r="JIA21" s="958"/>
      <c r="JIB21" s="958"/>
      <c r="JIC21" s="958"/>
      <c r="JID21" s="958"/>
      <c r="JIE21" s="958"/>
      <c r="JIF21" s="958"/>
      <c r="JIG21" s="958"/>
      <c r="JIH21" s="958"/>
      <c r="JII21" s="958"/>
      <c r="JIJ21" s="958"/>
      <c r="JIK21" s="958"/>
      <c r="JIL21" s="958"/>
      <c r="JIM21" s="958"/>
      <c r="JIN21" s="958"/>
      <c r="JIO21" s="958"/>
      <c r="JIP21" s="958"/>
      <c r="JIQ21" s="958"/>
      <c r="JIR21" s="958"/>
      <c r="JIS21" s="958"/>
      <c r="JIT21" s="958"/>
      <c r="JIU21" s="958"/>
      <c r="JIV21" s="958"/>
      <c r="JIW21" s="958"/>
      <c r="JIX21" s="958"/>
      <c r="JIY21" s="958"/>
      <c r="JIZ21" s="958"/>
      <c r="JJA21" s="958"/>
      <c r="JJB21" s="958"/>
      <c r="JJC21" s="958"/>
      <c r="JJD21" s="958"/>
      <c r="JJE21" s="958"/>
      <c r="JJF21" s="958"/>
      <c r="JJG21" s="958"/>
      <c r="JJH21" s="958"/>
      <c r="JJI21" s="958"/>
      <c r="JJJ21" s="958"/>
      <c r="JJK21" s="958"/>
      <c r="JJL21" s="958"/>
      <c r="JJM21" s="958"/>
      <c r="JJN21" s="958"/>
      <c r="JJO21" s="958"/>
      <c r="JJP21" s="958"/>
      <c r="JJQ21" s="958"/>
      <c r="JJR21" s="958"/>
      <c r="JJS21" s="958"/>
      <c r="JJT21" s="958"/>
      <c r="JJU21" s="958"/>
      <c r="JJV21" s="958"/>
      <c r="JJW21" s="958"/>
      <c r="JJX21" s="958"/>
      <c r="JJY21" s="958"/>
      <c r="JJZ21" s="958"/>
      <c r="JKA21" s="958"/>
      <c r="JKB21" s="958"/>
      <c r="JKC21" s="958"/>
      <c r="JKD21" s="958"/>
      <c r="JKE21" s="958"/>
      <c r="JKF21" s="958"/>
      <c r="JKG21" s="958"/>
      <c r="JKH21" s="958"/>
      <c r="JKI21" s="958"/>
      <c r="JKJ21" s="958"/>
      <c r="JKK21" s="958"/>
      <c r="JKL21" s="958"/>
      <c r="JKM21" s="958"/>
      <c r="JKN21" s="958"/>
      <c r="JKO21" s="958"/>
      <c r="JKP21" s="958"/>
      <c r="JKQ21" s="958"/>
      <c r="JKR21" s="958"/>
      <c r="JKS21" s="958"/>
      <c r="JKT21" s="958"/>
      <c r="JKU21" s="958"/>
      <c r="JKV21" s="958"/>
      <c r="JKW21" s="958"/>
      <c r="JKX21" s="958"/>
      <c r="JKY21" s="958"/>
      <c r="JKZ21" s="958"/>
      <c r="JLA21" s="958"/>
      <c r="JLB21" s="958"/>
      <c r="JLC21" s="958"/>
      <c r="JLD21" s="958"/>
      <c r="JLE21" s="958"/>
      <c r="JLF21" s="958"/>
      <c r="JLG21" s="958"/>
      <c r="JLH21" s="958"/>
      <c r="JLI21" s="958"/>
      <c r="JLJ21" s="958"/>
      <c r="JLK21" s="958"/>
      <c r="JLL21" s="958"/>
      <c r="JLM21" s="958"/>
      <c r="JLN21" s="958"/>
      <c r="JLO21" s="958"/>
      <c r="JLP21" s="958"/>
      <c r="JLQ21" s="958"/>
      <c r="JLR21" s="958"/>
      <c r="JLS21" s="958"/>
      <c r="JLT21" s="958"/>
      <c r="JLU21" s="958"/>
      <c r="JLV21" s="958"/>
      <c r="JLW21" s="958"/>
      <c r="JLX21" s="958"/>
      <c r="JLY21" s="958"/>
      <c r="JLZ21" s="958"/>
      <c r="JMA21" s="958"/>
      <c r="JMB21" s="958"/>
      <c r="JMC21" s="958"/>
      <c r="JMD21" s="958"/>
      <c r="JME21" s="958"/>
      <c r="JMF21" s="958"/>
      <c r="JMG21" s="958"/>
      <c r="JMH21" s="958"/>
      <c r="JMI21" s="958"/>
      <c r="JMJ21" s="958"/>
      <c r="JMK21" s="958"/>
      <c r="JML21" s="958"/>
      <c r="JMM21" s="958"/>
      <c r="JMN21" s="958"/>
      <c r="JMO21" s="958"/>
      <c r="JMP21" s="958"/>
      <c r="JMQ21" s="958"/>
      <c r="JMR21" s="958"/>
      <c r="JMS21" s="958"/>
      <c r="JMT21" s="958"/>
      <c r="JMU21" s="958"/>
      <c r="JMV21" s="958"/>
      <c r="JMW21" s="958"/>
      <c r="JMX21" s="958"/>
      <c r="JMY21" s="958"/>
      <c r="JMZ21" s="958"/>
      <c r="JNA21" s="958"/>
      <c r="JNB21" s="958"/>
      <c r="JNC21" s="958"/>
      <c r="JND21" s="958"/>
      <c r="JNE21" s="958"/>
      <c r="JNF21" s="958"/>
      <c r="JNG21" s="958"/>
      <c r="JNH21" s="958"/>
      <c r="JNI21" s="958"/>
      <c r="JNJ21" s="958"/>
      <c r="JNK21" s="958"/>
      <c r="JNL21" s="958"/>
      <c r="JNM21" s="958"/>
      <c r="JNN21" s="958"/>
      <c r="JNO21" s="958"/>
      <c r="JNP21" s="958"/>
      <c r="JNQ21" s="958"/>
      <c r="JNR21" s="958"/>
      <c r="JNS21" s="958"/>
      <c r="JNT21" s="958"/>
      <c r="JNU21" s="958"/>
      <c r="JNV21" s="958"/>
      <c r="JNW21" s="958"/>
      <c r="JNX21" s="958"/>
      <c r="JNY21" s="958"/>
      <c r="JNZ21" s="958"/>
      <c r="JOA21" s="958"/>
      <c r="JOB21" s="958"/>
      <c r="JOC21" s="958"/>
      <c r="JOD21" s="958"/>
      <c r="JOE21" s="958"/>
      <c r="JOF21" s="958"/>
      <c r="JOG21" s="958"/>
      <c r="JOH21" s="958"/>
      <c r="JOI21" s="958"/>
      <c r="JOJ21" s="958"/>
      <c r="JOK21" s="958"/>
      <c r="JOL21" s="958"/>
      <c r="JOM21" s="958"/>
      <c r="JON21" s="958"/>
      <c r="JOO21" s="958"/>
      <c r="JOP21" s="958"/>
      <c r="JOQ21" s="958"/>
      <c r="JOR21" s="958"/>
      <c r="JOS21" s="958"/>
      <c r="JOT21" s="958"/>
      <c r="JOU21" s="958"/>
      <c r="JOV21" s="958"/>
      <c r="JOW21" s="958"/>
      <c r="JOX21" s="958"/>
      <c r="JOY21" s="958"/>
      <c r="JOZ21" s="958"/>
      <c r="JPA21" s="958"/>
      <c r="JPB21" s="958"/>
      <c r="JPC21" s="958"/>
      <c r="JPD21" s="958"/>
      <c r="JPE21" s="958"/>
      <c r="JPF21" s="958"/>
      <c r="JPG21" s="958"/>
      <c r="JPH21" s="958"/>
      <c r="JPI21" s="958"/>
      <c r="JPJ21" s="958"/>
      <c r="JPK21" s="958"/>
      <c r="JPL21" s="958"/>
      <c r="JPM21" s="958"/>
      <c r="JPN21" s="958"/>
      <c r="JPO21" s="958"/>
      <c r="JPP21" s="958"/>
      <c r="JPQ21" s="958"/>
      <c r="JPR21" s="958"/>
      <c r="JPS21" s="958"/>
      <c r="JPT21" s="958"/>
      <c r="JPU21" s="958"/>
      <c r="JPV21" s="958"/>
      <c r="JPW21" s="958"/>
      <c r="JPX21" s="958"/>
      <c r="JPY21" s="958"/>
      <c r="JPZ21" s="958"/>
      <c r="JQA21" s="958"/>
      <c r="JQB21" s="958"/>
      <c r="JQC21" s="958"/>
      <c r="JQD21" s="958"/>
      <c r="JQE21" s="958"/>
      <c r="JQF21" s="958"/>
      <c r="JQG21" s="958"/>
      <c r="JQH21" s="958"/>
      <c r="JQI21" s="958"/>
      <c r="JQJ21" s="958"/>
      <c r="JQK21" s="958"/>
      <c r="JQL21" s="958"/>
      <c r="JQM21" s="958"/>
      <c r="JQN21" s="958"/>
      <c r="JQO21" s="958"/>
      <c r="JQP21" s="958"/>
      <c r="JQQ21" s="958"/>
      <c r="JQR21" s="958"/>
      <c r="JQS21" s="958"/>
      <c r="JQT21" s="958"/>
      <c r="JQU21" s="958"/>
      <c r="JQV21" s="958"/>
      <c r="JQW21" s="958"/>
      <c r="JQX21" s="958"/>
      <c r="JQY21" s="958"/>
      <c r="JQZ21" s="958"/>
      <c r="JRA21" s="958"/>
      <c r="JRB21" s="958"/>
      <c r="JRC21" s="958"/>
      <c r="JRD21" s="958"/>
      <c r="JRE21" s="958"/>
      <c r="JRF21" s="958"/>
      <c r="JRG21" s="958"/>
      <c r="JRH21" s="958"/>
      <c r="JRI21" s="958"/>
      <c r="JRJ21" s="958"/>
      <c r="JRK21" s="958"/>
      <c r="JRL21" s="958"/>
      <c r="JRM21" s="958"/>
      <c r="JRN21" s="958"/>
      <c r="JRO21" s="958"/>
      <c r="JRP21" s="958"/>
      <c r="JRQ21" s="958"/>
      <c r="JRR21" s="958"/>
      <c r="JRS21" s="958"/>
      <c r="JRT21" s="958"/>
      <c r="JRU21" s="958"/>
      <c r="JRV21" s="958"/>
      <c r="JRW21" s="958"/>
      <c r="JRX21" s="958"/>
      <c r="JRY21" s="958"/>
      <c r="JRZ21" s="958"/>
      <c r="JSA21" s="958"/>
      <c r="JSB21" s="958"/>
      <c r="JSC21" s="958"/>
      <c r="JSD21" s="958"/>
      <c r="JSE21" s="958"/>
      <c r="JSF21" s="958"/>
      <c r="JSG21" s="958"/>
      <c r="JSH21" s="958"/>
      <c r="JSI21" s="958"/>
      <c r="JSJ21" s="958"/>
      <c r="JSK21" s="958"/>
      <c r="JSL21" s="958"/>
      <c r="JSM21" s="958"/>
      <c r="JSN21" s="958"/>
      <c r="JSO21" s="958"/>
      <c r="JSP21" s="958"/>
      <c r="JSQ21" s="958"/>
      <c r="JSR21" s="958"/>
      <c r="JSS21" s="958"/>
      <c r="JST21" s="958"/>
      <c r="JSU21" s="958"/>
      <c r="JSV21" s="958"/>
      <c r="JSW21" s="958"/>
      <c r="JSX21" s="958"/>
      <c r="JSY21" s="958"/>
      <c r="JSZ21" s="958"/>
      <c r="JTA21" s="958"/>
      <c r="JTB21" s="958"/>
      <c r="JTC21" s="958"/>
      <c r="JTD21" s="958"/>
      <c r="JTE21" s="958"/>
      <c r="JTF21" s="958"/>
      <c r="JTG21" s="958"/>
      <c r="JTH21" s="958"/>
      <c r="JTI21" s="958"/>
      <c r="JTJ21" s="958"/>
      <c r="JTK21" s="958"/>
      <c r="JTL21" s="958"/>
      <c r="JTM21" s="958"/>
      <c r="JTN21" s="958"/>
      <c r="JTO21" s="958"/>
      <c r="JTP21" s="958"/>
      <c r="JTQ21" s="958"/>
      <c r="JTR21" s="958"/>
      <c r="JTS21" s="958"/>
      <c r="JTT21" s="958"/>
      <c r="JTU21" s="958"/>
      <c r="JTV21" s="958"/>
      <c r="JTW21" s="958"/>
      <c r="JTX21" s="958"/>
      <c r="JTY21" s="958"/>
      <c r="JTZ21" s="958"/>
      <c r="JUA21" s="958"/>
      <c r="JUB21" s="958"/>
      <c r="JUC21" s="958"/>
      <c r="JUD21" s="958"/>
      <c r="JUE21" s="958"/>
      <c r="JUF21" s="958"/>
      <c r="JUG21" s="958"/>
      <c r="JUH21" s="958"/>
      <c r="JUI21" s="958"/>
      <c r="JUJ21" s="958"/>
      <c r="JUK21" s="958"/>
      <c r="JUL21" s="958"/>
      <c r="JUM21" s="958"/>
      <c r="JUN21" s="958"/>
      <c r="JUO21" s="958"/>
      <c r="JUP21" s="958"/>
      <c r="JUQ21" s="958"/>
      <c r="JUR21" s="958"/>
      <c r="JUS21" s="958"/>
      <c r="JUT21" s="958"/>
      <c r="JUU21" s="958"/>
      <c r="JUV21" s="958"/>
      <c r="JUW21" s="958"/>
      <c r="JUX21" s="958"/>
      <c r="JUY21" s="958"/>
      <c r="JUZ21" s="958"/>
      <c r="JVA21" s="958"/>
      <c r="JVB21" s="958"/>
      <c r="JVC21" s="958"/>
      <c r="JVD21" s="958"/>
      <c r="JVE21" s="958"/>
      <c r="JVF21" s="958"/>
      <c r="JVG21" s="958"/>
      <c r="JVH21" s="958"/>
      <c r="JVI21" s="958"/>
      <c r="JVJ21" s="958"/>
      <c r="JVK21" s="958"/>
      <c r="JVL21" s="958"/>
      <c r="JVM21" s="958"/>
      <c r="JVN21" s="958"/>
      <c r="JVO21" s="958"/>
      <c r="JVP21" s="958"/>
      <c r="JVQ21" s="958"/>
      <c r="JVR21" s="958"/>
      <c r="JVS21" s="958"/>
      <c r="JVT21" s="958"/>
      <c r="JVU21" s="958"/>
      <c r="JVV21" s="958"/>
      <c r="JVW21" s="958"/>
      <c r="JVX21" s="958"/>
      <c r="JVY21" s="958"/>
      <c r="JVZ21" s="958"/>
      <c r="JWA21" s="958"/>
      <c r="JWB21" s="958"/>
      <c r="JWC21" s="958"/>
      <c r="JWD21" s="958"/>
      <c r="JWE21" s="958"/>
      <c r="JWF21" s="958"/>
      <c r="JWG21" s="958"/>
      <c r="JWH21" s="958"/>
      <c r="JWI21" s="958"/>
      <c r="JWJ21" s="958"/>
      <c r="JWK21" s="958"/>
      <c r="JWL21" s="958"/>
      <c r="JWM21" s="958"/>
      <c r="JWN21" s="958"/>
      <c r="JWO21" s="958"/>
      <c r="JWP21" s="958"/>
      <c r="JWQ21" s="958"/>
      <c r="JWR21" s="958"/>
      <c r="JWS21" s="958"/>
      <c r="JWT21" s="958"/>
      <c r="JWU21" s="958"/>
      <c r="JWV21" s="958"/>
      <c r="JWW21" s="958"/>
      <c r="JWX21" s="958"/>
      <c r="JWY21" s="958"/>
      <c r="JWZ21" s="958"/>
      <c r="JXA21" s="958"/>
      <c r="JXB21" s="958"/>
      <c r="JXC21" s="958"/>
      <c r="JXD21" s="958"/>
      <c r="JXE21" s="958"/>
      <c r="JXF21" s="958"/>
      <c r="JXG21" s="958"/>
      <c r="JXH21" s="958"/>
      <c r="JXI21" s="958"/>
      <c r="JXJ21" s="958"/>
      <c r="JXK21" s="958"/>
      <c r="JXL21" s="958"/>
      <c r="JXM21" s="958"/>
      <c r="JXN21" s="958"/>
      <c r="JXO21" s="958"/>
      <c r="JXP21" s="958"/>
      <c r="JXQ21" s="958"/>
      <c r="JXR21" s="958"/>
      <c r="JXS21" s="958"/>
      <c r="JXT21" s="958"/>
      <c r="JXU21" s="958"/>
      <c r="JXV21" s="958"/>
      <c r="JXW21" s="958"/>
      <c r="JXX21" s="958"/>
      <c r="JXY21" s="958"/>
      <c r="JXZ21" s="958"/>
      <c r="JYA21" s="958"/>
      <c r="JYB21" s="958"/>
      <c r="JYC21" s="958"/>
      <c r="JYD21" s="958"/>
      <c r="JYE21" s="958"/>
      <c r="JYF21" s="958"/>
      <c r="JYG21" s="958"/>
      <c r="JYH21" s="958"/>
      <c r="JYI21" s="958"/>
      <c r="JYJ21" s="958"/>
      <c r="JYK21" s="958"/>
      <c r="JYL21" s="958"/>
      <c r="JYM21" s="958"/>
      <c r="JYN21" s="958"/>
      <c r="JYO21" s="958"/>
      <c r="JYP21" s="958"/>
      <c r="JYQ21" s="958"/>
      <c r="JYR21" s="958"/>
      <c r="JYS21" s="958"/>
      <c r="JYT21" s="958"/>
      <c r="JYU21" s="958"/>
      <c r="JYV21" s="958"/>
      <c r="JYW21" s="958"/>
      <c r="JYX21" s="958"/>
      <c r="JYY21" s="958"/>
      <c r="JYZ21" s="958"/>
      <c r="JZA21" s="958"/>
      <c r="JZB21" s="958"/>
      <c r="JZC21" s="958"/>
      <c r="JZD21" s="958"/>
      <c r="JZE21" s="958"/>
      <c r="JZF21" s="958"/>
      <c r="JZG21" s="958"/>
      <c r="JZH21" s="958"/>
      <c r="JZI21" s="958"/>
      <c r="JZJ21" s="958"/>
      <c r="JZK21" s="958"/>
      <c r="JZL21" s="958"/>
      <c r="JZM21" s="958"/>
      <c r="JZN21" s="958"/>
      <c r="JZO21" s="958"/>
      <c r="JZP21" s="958"/>
      <c r="JZQ21" s="958"/>
      <c r="JZR21" s="958"/>
      <c r="JZS21" s="958"/>
      <c r="JZT21" s="958"/>
      <c r="JZU21" s="958"/>
      <c r="JZV21" s="958"/>
      <c r="JZW21" s="958"/>
      <c r="JZX21" s="958"/>
      <c r="JZY21" s="958"/>
      <c r="JZZ21" s="958"/>
      <c r="KAA21" s="958"/>
      <c r="KAB21" s="958"/>
      <c r="KAC21" s="958"/>
      <c r="KAD21" s="958"/>
      <c r="KAE21" s="958"/>
      <c r="KAF21" s="958"/>
      <c r="KAG21" s="958"/>
      <c r="KAH21" s="958"/>
      <c r="KAI21" s="958"/>
      <c r="KAJ21" s="958"/>
      <c r="KAK21" s="958"/>
      <c r="KAL21" s="958"/>
      <c r="KAM21" s="958"/>
      <c r="KAN21" s="958"/>
      <c r="KAO21" s="958"/>
      <c r="KAP21" s="958"/>
      <c r="KAQ21" s="958"/>
      <c r="KAR21" s="958"/>
      <c r="KAS21" s="958"/>
      <c r="KAT21" s="958"/>
      <c r="KAU21" s="958"/>
      <c r="KAV21" s="958"/>
      <c r="KAW21" s="958"/>
      <c r="KAX21" s="958"/>
      <c r="KAY21" s="958"/>
      <c r="KAZ21" s="958"/>
      <c r="KBA21" s="958"/>
      <c r="KBB21" s="958"/>
      <c r="KBC21" s="958"/>
      <c r="KBD21" s="958"/>
      <c r="KBE21" s="958"/>
      <c r="KBF21" s="958"/>
      <c r="KBG21" s="958"/>
      <c r="KBH21" s="958"/>
      <c r="KBI21" s="958"/>
      <c r="KBJ21" s="958"/>
      <c r="KBK21" s="958"/>
      <c r="KBL21" s="958"/>
      <c r="KBM21" s="958"/>
      <c r="KBN21" s="958"/>
      <c r="KBO21" s="958"/>
      <c r="KBP21" s="958"/>
      <c r="KBQ21" s="958"/>
      <c r="KBR21" s="958"/>
      <c r="KBS21" s="958"/>
      <c r="KBT21" s="958"/>
      <c r="KBU21" s="958"/>
      <c r="KBV21" s="958"/>
      <c r="KBW21" s="958"/>
      <c r="KBX21" s="958"/>
      <c r="KBY21" s="958"/>
      <c r="KBZ21" s="958"/>
      <c r="KCA21" s="958"/>
      <c r="KCB21" s="958"/>
      <c r="KCC21" s="958"/>
      <c r="KCD21" s="958"/>
      <c r="KCE21" s="958"/>
      <c r="KCF21" s="958"/>
      <c r="KCG21" s="958"/>
      <c r="KCH21" s="958"/>
      <c r="KCI21" s="958"/>
      <c r="KCJ21" s="958"/>
      <c r="KCK21" s="958"/>
      <c r="KCL21" s="958"/>
      <c r="KCM21" s="958"/>
      <c r="KCN21" s="958"/>
      <c r="KCO21" s="958"/>
      <c r="KCP21" s="958"/>
      <c r="KCQ21" s="958"/>
      <c r="KCR21" s="958"/>
      <c r="KCS21" s="958"/>
      <c r="KCT21" s="958"/>
      <c r="KCU21" s="958"/>
      <c r="KCV21" s="958"/>
      <c r="KCW21" s="958"/>
      <c r="KCX21" s="958"/>
      <c r="KCY21" s="958"/>
      <c r="KCZ21" s="958"/>
      <c r="KDA21" s="958"/>
      <c r="KDB21" s="958"/>
      <c r="KDC21" s="958"/>
      <c r="KDD21" s="958"/>
      <c r="KDE21" s="958"/>
      <c r="KDF21" s="958"/>
      <c r="KDG21" s="958"/>
      <c r="KDH21" s="958"/>
      <c r="KDI21" s="958"/>
      <c r="KDJ21" s="958"/>
      <c r="KDK21" s="958"/>
      <c r="KDL21" s="958"/>
      <c r="KDM21" s="958"/>
      <c r="KDN21" s="958"/>
      <c r="KDO21" s="958"/>
      <c r="KDP21" s="958"/>
      <c r="KDQ21" s="958"/>
      <c r="KDR21" s="958"/>
      <c r="KDS21" s="958"/>
      <c r="KDT21" s="958"/>
      <c r="KDU21" s="958"/>
      <c r="KDV21" s="958"/>
      <c r="KDW21" s="958"/>
      <c r="KDX21" s="958"/>
      <c r="KDY21" s="958"/>
      <c r="KDZ21" s="958"/>
      <c r="KEA21" s="958"/>
      <c r="KEB21" s="958"/>
      <c r="KEC21" s="958"/>
      <c r="KED21" s="958"/>
      <c r="KEE21" s="958"/>
      <c r="KEF21" s="958"/>
      <c r="KEG21" s="958"/>
      <c r="KEH21" s="958"/>
      <c r="KEI21" s="958"/>
      <c r="KEJ21" s="958"/>
      <c r="KEK21" s="958"/>
      <c r="KEL21" s="958"/>
      <c r="KEM21" s="958"/>
      <c r="KEN21" s="958"/>
      <c r="KEO21" s="958"/>
      <c r="KEP21" s="958"/>
      <c r="KEQ21" s="958"/>
      <c r="KER21" s="958"/>
      <c r="KES21" s="958"/>
      <c r="KET21" s="958"/>
      <c r="KEU21" s="958"/>
      <c r="KEV21" s="958"/>
      <c r="KEW21" s="958"/>
      <c r="KEX21" s="958"/>
      <c r="KEY21" s="958"/>
      <c r="KEZ21" s="958"/>
      <c r="KFA21" s="958"/>
      <c r="KFB21" s="958"/>
      <c r="KFC21" s="958"/>
      <c r="KFD21" s="958"/>
      <c r="KFE21" s="958"/>
      <c r="KFF21" s="958"/>
      <c r="KFG21" s="958"/>
      <c r="KFH21" s="958"/>
      <c r="KFI21" s="958"/>
      <c r="KFJ21" s="958"/>
      <c r="KFK21" s="958"/>
      <c r="KFL21" s="958"/>
      <c r="KFM21" s="958"/>
      <c r="KFN21" s="958"/>
      <c r="KFO21" s="958"/>
      <c r="KFP21" s="958"/>
      <c r="KFQ21" s="958"/>
      <c r="KFR21" s="958"/>
      <c r="KFS21" s="958"/>
      <c r="KFT21" s="958"/>
      <c r="KFU21" s="958"/>
      <c r="KFV21" s="958"/>
      <c r="KFW21" s="958"/>
      <c r="KFX21" s="958"/>
      <c r="KFY21" s="958"/>
      <c r="KFZ21" s="958"/>
      <c r="KGA21" s="958"/>
      <c r="KGB21" s="958"/>
      <c r="KGC21" s="958"/>
      <c r="KGD21" s="958"/>
      <c r="KGE21" s="958"/>
      <c r="KGF21" s="958"/>
      <c r="KGG21" s="958"/>
      <c r="KGH21" s="958"/>
      <c r="KGI21" s="958"/>
      <c r="KGJ21" s="958"/>
      <c r="KGK21" s="958"/>
      <c r="KGL21" s="958"/>
      <c r="KGM21" s="958"/>
      <c r="KGN21" s="958"/>
      <c r="KGO21" s="958"/>
      <c r="KGP21" s="958"/>
      <c r="KGQ21" s="958"/>
      <c r="KGR21" s="958"/>
      <c r="KGS21" s="958"/>
      <c r="KGT21" s="958"/>
      <c r="KGU21" s="958"/>
      <c r="KGV21" s="958"/>
      <c r="KGW21" s="958"/>
      <c r="KGX21" s="958"/>
      <c r="KGY21" s="958"/>
      <c r="KGZ21" s="958"/>
      <c r="KHA21" s="958"/>
      <c r="KHB21" s="958"/>
      <c r="KHC21" s="958"/>
      <c r="KHD21" s="958"/>
      <c r="KHE21" s="958"/>
      <c r="KHF21" s="958"/>
      <c r="KHG21" s="958"/>
      <c r="KHH21" s="958"/>
      <c r="KHI21" s="958"/>
      <c r="KHJ21" s="958"/>
      <c r="KHK21" s="958"/>
      <c r="KHL21" s="958"/>
      <c r="KHM21" s="958"/>
      <c r="KHN21" s="958"/>
      <c r="KHO21" s="958"/>
      <c r="KHP21" s="958"/>
      <c r="KHQ21" s="958"/>
      <c r="KHR21" s="958"/>
      <c r="KHS21" s="958"/>
      <c r="KHT21" s="958"/>
      <c r="KHU21" s="958"/>
      <c r="KHV21" s="958"/>
      <c r="KHW21" s="958"/>
      <c r="KHX21" s="958"/>
      <c r="KHY21" s="958"/>
      <c r="KHZ21" s="958"/>
      <c r="KIA21" s="958"/>
      <c r="KIB21" s="958"/>
      <c r="KIC21" s="958"/>
      <c r="KID21" s="958"/>
      <c r="KIE21" s="958"/>
      <c r="KIF21" s="958"/>
      <c r="KIG21" s="958"/>
      <c r="KIH21" s="958"/>
      <c r="KII21" s="958"/>
      <c r="KIJ21" s="958"/>
      <c r="KIK21" s="958"/>
      <c r="KIL21" s="958"/>
      <c r="KIM21" s="958"/>
      <c r="KIN21" s="958"/>
      <c r="KIO21" s="958"/>
      <c r="KIP21" s="958"/>
      <c r="KIQ21" s="958"/>
      <c r="KIR21" s="958"/>
      <c r="KIS21" s="958"/>
      <c r="KIT21" s="958"/>
      <c r="KIU21" s="958"/>
      <c r="KIV21" s="958"/>
      <c r="KIW21" s="958"/>
      <c r="KIX21" s="958"/>
      <c r="KIY21" s="958"/>
      <c r="KIZ21" s="958"/>
      <c r="KJA21" s="958"/>
      <c r="KJB21" s="958"/>
      <c r="KJC21" s="958"/>
      <c r="KJD21" s="958"/>
      <c r="KJE21" s="958"/>
      <c r="KJF21" s="958"/>
      <c r="KJG21" s="958"/>
      <c r="KJH21" s="958"/>
      <c r="KJI21" s="958"/>
      <c r="KJJ21" s="958"/>
      <c r="KJK21" s="958"/>
      <c r="KJL21" s="958"/>
      <c r="KJM21" s="958"/>
      <c r="KJN21" s="958"/>
      <c r="KJO21" s="958"/>
      <c r="KJP21" s="958"/>
      <c r="KJQ21" s="958"/>
      <c r="KJR21" s="958"/>
      <c r="KJS21" s="958"/>
      <c r="KJT21" s="958"/>
      <c r="KJU21" s="958"/>
      <c r="KJV21" s="958"/>
      <c r="KJW21" s="958"/>
      <c r="KJX21" s="958"/>
      <c r="KJY21" s="958"/>
      <c r="KJZ21" s="958"/>
      <c r="KKA21" s="958"/>
      <c r="KKB21" s="958"/>
      <c r="KKC21" s="958"/>
      <c r="KKD21" s="958"/>
      <c r="KKE21" s="958"/>
      <c r="KKF21" s="958"/>
      <c r="KKG21" s="958"/>
      <c r="KKH21" s="958"/>
      <c r="KKI21" s="958"/>
      <c r="KKJ21" s="958"/>
      <c r="KKK21" s="958"/>
      <c r="KKL21" s="958"/>
      <c r="KKM21" s="958"/>
      <c r="KKN21" s="958"/>
      <c r="KKO21" s="958"/>
      <c r="KKP21" s="958"/>
      <c r="KKQ21" s="958"/>
      <c r="KKR21" s="958"/>
      <c r="KKS21" s="958"/>
      <c r="KKT21" s="958"/>
      <c r="KKU21" s="958"/>
      <c r="KKV21" s="958"/>
      <c r="KKW21" s="958"/>
      <c r="KKX21" s="958"/>
      <c r="KKY21" s="958"/>
      <c r="KKZ21" s="958"/>
      <c r="KLA21" s="958"/>
      <c r="KLB21" s="958"/>
      <c r="KLC21" s="958"/>
      <c r="KLD21" s="958"/>
      <c r="KLE21" s="958"/>
      <c r="KLF21" s="958"/>
      <c r="KLG21" s="958"/>
      <c r="KLH21" s="958"/>
      <c r="KLI21" s="958"/>
      <c r="KLJ21" s="958"/>
      <c r="KLK21" s="958"/>
      <c r="KLL21" s="958"/>
      <c r="KLM21" s="958"/>
      <c r="KLN21" s="958"/>
      <c r="KLO21" s="958"/>
      <c r="KLP21" s="958"/>
      <c r="KLQ21" s="958"/>
      <c r="KLR21" s="958"/>
      <c r="KLS21" s="958"/>
      <c r="KLT21" s="958"/>
      <c r="KLU21" s="958"/>
      <c r="KLV21" s="958"/>
      <c r="KLW21" s="958"/>
      <c r="KLX21" s="958"/>
      <c r="KLY21" s="958"/>
      <c r="KLZ21" s="958"/>
      <c r="KMA21" s="958"/>
      <c r="KMB21" s="958"/>
      <c r="KMC21" s="958"/>
      <c r="KMD21" s="958"/>
      <c r="KME21" s="958"/>
      <c r="KMF21" s="958"/>
      <c r="KMG21" s="958"/>
      <c r="KMH21" s="958"/>
      <c r="KMI21" s="958"/>
      <c r="KMJ21" s="958"/>
      <c r="KMK21" s="958"/>
      <c r="KML21" s="958"/>
      <c r="KMM21" s="958"/>
      <c r="KMN21" s="958"/>
      <c r="KMO21" s="958"/>
      <c r="KMP21" s="958"/>
      <c r="KMQ21" s="958"/>
      <c r="KMR21" s="958"/>
      <c r="KMS21" s="958"/>
      <c r="KMT21" s="958"/>
      <c r="KMU21" s="958"/>
      <c r="KMV21" s="958"/>
      <c r="KMW21" s="958"/>
      <c r="KMX21" s="958"/>
      <c r="KMY21" s="958"/>
      <c r="KMZ21" s="958"/>
      <c r="KNA21" s="958"/>
      <c r="KNB21" s="958"/>
      <c r="KNC21" s="958"/>
      <c r="KND21" s="958"/>
      <c r="KNE21" s="958"/>
      <c r="KNF21" s="958"/>
      <c r="KNG21" s="958"/>
      <c r="KNH21" s="958"/>
      <c r="KNI21" s="958"/>
      <c r="KNJ21" s="958"/>
      <c r="KNK21" s="958"/>
      <c r="KNL21" s="958"/>
      <c r="KNM21" s="958"/>
      <c r="KNN21" s="958"/>
      <c r="KNO21" s="958"/>
      <c r="KNP21" s="958"/>
      <c r="KNQ21" s="958"/>
      <c r="KNR21" s="958"/>
      <c r="KNS21" s="958"/>
      <c r="KNT21" s="958"/>
      <c r="KNU21" s="958"/>
      <c r="KNV21" s="958"/>
      <c r="KNW21" s="958"/>
      <c r="KNX21" s="958"/>
      <c r="KNY21" s="958"/>
      <c r="KNZ21" s="958"/>
      <c r="KOA21" s="958"/>
      <c r="KOB21" s="958"/>
      <c r="KOC21" s="958"/>
      <c r="KOD21" s="958"/>
      <c r="KOE21" s="958"/>
      <c r="KOF21" s="958"/>
      <c r="KOG21" s="958"/>
      <c r="KOH21" s="958"/>
      <c r="KOI21" s="958"/>
      <c r="KOJ21" s="958"/>
      <c r="KOK21" s="958"/>
      <c r="KOL21" s="958"/>
      <c r="KOM21" s="958"/>
      <c r="KON21" s="958"/>
      <c r="KOO21" s="958"/>
      <c r="KOP21" s="958"/>
      <c r="KOQ21" s="958"/>
      <c r="KOR21" s="958"/>
      <c r="KOS21" s="958"/>
      <c r="KOT21" s="958"/>
      <c r="KOU21" s="958"/>
      <c r="KOV21" s="958"/>
      <c r="KOW21" s="958"/>
      <c r="KOX21" s="958"/>
      <c r="KOY21" s="958"/>
      <c r="KOZ21" s="958"/>
      <c r="KPA21" s="958"/>
      <c r="KPB21" s="958"/>
      <c r="KPC21" s="958"/>
      <c r="KPD21" s="958"/>
      <c r="KPE21" s="958"/>
      <c r="KPF21" s="958"/>
      <c r="KPG21" s="958"/>
      <c r="KPH21" s="958"/>
      <c r="KPI21" s="958"/>
      <c r="KPJ21" s="958"/>
      <c r="KPK21" s="958"/>
      <c r="KPL21" s="958"/>
      <c r="KPM21" s="958"/>
      <c r="KPN21" s="958"/>
      <c r="KPO21" s="958"/>
      <c r="KPP21" s="958"/>
      <c r="KPQ21" s="958"/>
      <c r="KPR21" s="958"/>
      <c r="KPS21" s="958"/>
      <c r="KPT21" s="958"/>
      <c r="KPU21" s="958"/>
      <c r="KPV21" s="958"/>
      <c r="KPW21" s="958"/>
      <c r="KPX21" s="958"/>
      <c r="KPY21" s="958"/>
      <c r="KPZ21" s="958"/>
      <c r="KQA21" s="958"/>
      <c r="KQB21" s="958"/>
      <c r="KQC21" s="958"/>
      <c r="KQD21" s="958"/>
      <c r="KQE21" s="958"/>
      <c r="KQF21" s="958"/>
      <c r="KQG21" s="958"/>
      <c r="KQH21" s="958"/>
      <c r="KQI21" s="958"/>
      <c r="KQJ21" s="958"/>
      <c r="KQK21" s="958"/>
      <c r="KQL21" s="958"/>
      <c r="KQM21" s="958"/>
      <c r="KQN21" s="958"/>
      <c r="KQO21" s="958"/>
      <c r="KQP21" s="958"/>
      <c r="KQQ21" s="958"/>
      <c r="KQR21" s="958"/>
      <c r="KQS21" s="958"/>
      <c r="KQT21" s="958"/>
      <c r="KQU21" s="958"/>
      <c r="KQV21" s="958"/>
      <c r="KQW21" s="958"/>
      <c r="KQX21" s="958"/>
      <c r="KQY21" s="958"/>
      <c r="KQZ21" s="958"/>
      <c r="KRA21" s="958"/>
      <c r="KRB21" s="958"/>
      <c r="KRC21" s="958"/>
      <c r="KRD21" s="958"/>
      <c r="KRE21" s="958"/>
      <c r="KRF21" s="958"/>
      <c r="KRG21" s="958"/>
      <c r="KRH21" s="958"/>
      <c r="KRI21" s="958"/>
      <c r="KRJ21" s="958"/>
      <c r="KRK21" s="958"/>
      <c r="KRL21" s="958"/>
      <c r="KRM21" s="958"/>
      <c r="KRN21" s="958"/>
      <c r="KRO21" s="958"/>
      <c r="KRP21" s="958"/>
      <c r="KRQ21" s="958"/>
      <c r="KRR21" s="958"/>
      <c r="KRS21" s="958"/>
      <c r="KRT21" s="958"/>
      <c r="KRU21" s="958"/>
      <c r="KRV21" s="958"/>
      <c r="KRW21" s="958"/>
      <c r="KRX21" s="958"/>
      <c r="KRY21" s="958"/>
      <c r="KRZ21" s="958"/>
      <c r="KSA21" s="958"/>
      <c r="KSB21" s="958"/>
      <c r="KSC21" s="958"/>
      <c r="KSD21" s="958"/>
      <c r="KSE21" s="958"/>
      <c r="KSF21" s="958"/>
      <c r="KSG21" s="958"/>
      <c r="KSH21" s="958"/>
      <c r="KSI21" s="958"/>
      <c r="KSJ21" s="958"/>
      <c r="KSK21" s="958"/>
      <c r="KSL21" s="958"/>
      <c r="KSM21" s="958"/>
      <c r="KSN21" s="958"/>
      <c r="KSO21" s="958"/>
      <c r="KSP21" s="958"/>
      <c r="KSQ21" s="958"/>
      <c r="KSR21" s="958"/>
      <c r="KSS21" s="958"/>
      <c r="KST21" s="958"/>
      <c r="KSU21" s="958"/>
      <c r="KSV21" s="958"/>
      <c r="KSW21" s="958"/>
      <c r="KSX21" s="958"/>
      <c r="KSY21" s="958"/>
      <c r="KSZ21" s="958"/>
      <c r="KTA21" s="958"/>
      <c r="KTB21" s="958"/>
      <c r="KTC21" s="958"/>
      <c r="KTD21" s="958"/>
      <c r="KTE21" s="958"/>
      <c r="KTF21" s="958"/>
      <c r="KTG21" s="958"/>
      <c r="KTH21" s="958"/>
      <c r="KTI21" s="958"/>
      <c r="KTJ21" s="958"/>
      <c r="KTK21" s="958"/>
      <c r="KTL21" s="958"/>
      <c r="KTM21" s="958"/>
      <c r="KTN21" s="958"/>
      <c r="KTO21" s="958"/>
      <c r="KTP21" s="958"/>
      <c r="KTQ21" s="958"/>
      <c r="KTR21" s="958"/>
      <c r="KTS21" s="958"/>
      <c r="KTT21" s="958"/>
      <c r="KTU21" s="958"/>
      <c r="KTV21" s="958"/>
      <c r="KTW21" s="958"/>
      <c r="KTX21" s="958"/>
      <c r="KTY21" s="958"/>
      <c r="KTZ21" s="958"/>
      <c r="KUA21" s="958"/>
      <c r="KUB21" s="958"/>
      <c r="KUC21" s="958"/>
      <c r="KUD21" s="958"/>
      <c r="KUE21" s="958"/>
      <c r="KUF21" s="958"/>
      <c r="KUG21" s="958"/>
      <c r="KUH21" s="958"/>
      <c r="KUI21" s="958"/>
      <c r="KUJ21" s="958"/>
      <c r="KUK21" s="958"/>
      <c r="KUL21" s="958"/>
      <c r="KUM21" s="958"/>
      <c r="KUN21" s="958"/>
      <c r="KUO21" s="958"/>
      <c r="KUP21" s="958"/>
      <c r="KUQ21" s="958"/>
      <c r="KUR21" s="958"/>
      <c r="KUS21" s="958"/>
      <c r="KUT21" s="958"/>
      <c r="KUU21" s="958"/>
      <c r="KUV21" s="958"/>
      <c r="KUW21" s="958"/>
      <c r="KUX21" s="958"/>
      <c r="KUY21" s="958"/>
      <c r="KUZ21" s="958"/>
      <c r="KVA21" s="958"/>
      <c r="KVB21" s="958"/>
      <c r="KVC21" s="958"/>
      <c r="KVD21" s="958"/>
      <c r="KVE21" s="958"/>
      <c r="KVF21" s="958"/>
      <c r="KVG21" s="958"/>
      <c r="KVH21" s="958"/>
      <c r="KVI21" s="958"/>
      <c r="KVJ21" s="958"/>
      <c r="KVK21" s="958"/>
      <c r="KVL21" s="958"/>
      <c r="KVM21" s="958"/>
      <c r="KVN21" s="958"/>
      <c r="KVO21" s="958"/>
      <c r="KVP21" s="958"/>
      <c r="KVQ21" s="958"/>
      <c r="KVR21" s="958"/>
      <c r="KVS21" s="958"/>
      <c r="KVT21" s="958"/>
      <c r="KVU21" s="958"/>
      <c r="KVV21" s="958"/>
      <c r="KVW21" s="958"/>
      <c r="KVX21" s="958"/>
      <c r="KVY21" s="958"/>
      <c r="KVZ21" s="958"/>
      <c r="KWA21" s="958"/>
      <c r="KWB21" s="958"/>
      <c r="KWC21" s="958"/>
      <c r="KWD21" s="958"/>
      <c r="KWE21" s="958"/>
      <c r="KWF21" s="958"/>
      <c r="KWG21" s="958"/>
      <c r="KWH21" s="958"/>
      <c r="KWI21" s="958"/>
      <c r="KWJ21" s="958"/>
      <c r="KWK21" s="958"/>
      <c r="KWL21" s="958"/>
      <c r="KWM21" s="958"/>
      <c r="KWN21" s="958"/>
      <c r="KWO21" s="958"/>
      <c r="KWP21" s="958"/>
      <c r="KWQ21" s="958"/>
      <c r="KWR21" s="958"/>
      <c r="KWS21" s="958"/>
      <c r="KWT21" s="958"/>
      <c r="KWU21" s="958"/>
      <c r="KWV21" s="958"/>
      <c r="KWW21" s="958"/>
      <c r="KWX21" s="958"/>
      <c r="KWY21" s="958"/>
      <c r="KWZ21" s="958"/>
      <c r="KXA21" s="958"/>
      <c r="KXB21" s="958"/>
      <c r="KXC21" s="958"/>
      <c r="KXD21" s="958"/>
      <c r="KXE21" s="958"/>
      <c r="KXF21" s="958"/>
      <c r="KXG21" s="958"/>
      <c r="KXH21" s="958"/>
      <c r="KXI21" s="958"/>
      <c r="KXJ21" s="958"/>
      <c r="KXK21" s="958"/>
      <c r="KXL21" s="958"/>
      <c r="KXM21" s="958"/>
      <c r="KXN21" s="958"/>
      <c r="KXO21" s="958"/>
      <c r="KXP21" s="958"/>
      <c r="KXQ21" s="958"/>
      <c r="KXR21" s="958"/>
      <c r="KXS21" s="958"/>
      <c r="KXT21" s="958"/>
      <c r="KXU21" s="958"/>
      <c r="KXV21" s="958"/>
      <c r="KXW21" s="958"/>
      <c r="KXX21" s="958"/>
      <c r="KXY21" s="958"/>
      <c r="KXZ21" s="958"/>
      <c r="KYA21" s="958"/>
      <c r="KYB21" s="958"/>
      <c r="KYC21" s="958"/>
      <c r="KYD21" s="958"/>
      <c r="KYE21" s="958"/>
      <c r="KYF21" s="958"/>
      <c r="KYG21" s="958"/>
      <c r="KYH21" s="958"/>
      <c r="KYI21" s="958"/>
      <c r="KYJ21" s="958"/>
      <c r="KYK21" s="958"/>
      <c r="KYL21" s="958"/>
      <c r="KYM21" s="958"/>
      <c r="KYN21" s="958"/>
      <c r="KYO21" s="958"/>
      <c r="KYP21" s="958"/>
      <c r="KYQ21" s="958"/>
      <c r="KYR21" s="958"/>
      <c r="KYS21" s="958"/>
      <c r="KYT21" s="958"/>
      <c r="KYU21" s="958"/>
      <c r="KYV21" s="958"/>
      <c r="KYW21" s="958"/>
      <c r="KYX21" s="958"/>
      <c r="KYY21" s="958"/>
      <c r="KYZ21" s="958"/>
      <c r="KZA21" s="958"/>
      <c r="KZB21" s="958"/>
      <c r="KZC21" s="958"/>
      <c r="KZD21" s="958"/>
      <c r="KZE21" s="958"/>
      <c r="KZF21" s="958"/>
      <c r="KZG21" s="958"/>
      <c r="KZH21" s="958"/>
      <c r="KZI21" s="958"/>
      <c r="KZJ21" s="958"/>
      <c r="KZK21" s="958"/>
      <c r="KZL21" s="958"/>
      <c r="KZM21" s="958"/>
      <c r="KZN21" s="958"/>
      <c r="KZO21" s="958"/>
      <c r="KZP21" s="958"/>
      <c r="KZQ21" s="958"/>
      <c r="KZR21" s="958"/>
      <c r="KZS21" s="958"/>
      <c r="KZT21" s="958"/>
      <c r="KZU21" s="958"/>
      <c r="KZV21" s="958"/>
      <c r="KZW21" s="958"/>
      <c r="KZX21" s="958"/>
      <c r="KZY21" s="958"/>
      <c r="KZZ21" s="958"/>
      <c r="LAA21" s="958"/>
      <c r="LAB21" s="958"/>
      <c r="LAC21" s="958"/>
      <c r="LAD21" s="958"/>
      <c r="LAE21" s="958"/>
      <c r="LAF21" s="958"/>
      <c r="LAG21" s="958"/>
      <c r="LAH21" s="958"/>
      <c r="LAI21" s="958"/>
      <c r="LAJ21" s="958"/>
      <c r="LAK21" s="958"/>
      <c r="LAL21" s="958"/>
      <c r="LAM21" s="958"/>
      <c r="LAN21" s="958"/>
      <c r="LAO21" s="958"/>
      <c r="LAP21" s="958"/>
      <c r="LAQ21" s="958"/>
      <c r="LAR21" s="958"/>
      <c r="LAS21" s="958"/>
      <c r="LAT21" s="958"/>
      <c r="LAU21" s="958"/>
      <c r="LAV21" s="958"/>
      <c r="LAW21" s="958"/>
      <c r="LAX21" s="958"/>
      <c r="LAY21" s="958"/>
      <c r="LAZ21" s="958"/>
      <c r="LBA21" s="958"/>
      <c r="LBB21" s="958"/>
      <c r="LBC21" s="958"/>
      <c r="LBD21" s="958"/>
      <c r="LBE21" s="958"/>
      <c r="LBF21" s="958"/>
      <c r="LBG21" s="958"/>
      <c r="LBH21" s="958"/>
      <c r="LBI21" s="958"/>
      <c r="LBJ21" s="958"/>
      <c r="LBK21" s="958"/>
      <c r="LBL21" s="958"/>
      <c r="LBM21" s="958"/>
      <c r="LBN21" s="958"/>
      <c r="LBO21" s="958"/>
      <c r="LBP21" s="958"/>
      <c r="LBQ21" s="958"/>
      <c r="LBR21" s="958"/>
      <c r="LBS21" s="958"/>
      <c r="LBT21" s="958"/>
      <c r="LBU21" s="958"/>
      <c r="LBV21" s="958"/>
      <c r="LBW21" s="958"/>
      <c r="LBX21" s="958"/>
      <c r="LBY21" s="958"/>
      <c r="LBZ21" s="958"/>
      <c r="LCA21" s="958"/>
      <c r="LCB21" s="958"/>
      <c r="LCC21" s="958"/>
      <c r="LCD21" s="958"/>
      <c r="LCE21" s="958"/>
      <c r="LCF21" s="958"/>
      <c r="LCG21" s="958"/>
      <c r="LCH21" s="958"/>
      <c r="LCI21" s="958"/>
      <c r="LCJ21" s="958"/>
      <c r="LCK21" s="958"/>
      <c r="LCL21" s="958"/>
      <c r="LCM21" s="958"/>
      <c r="LCN21" s="958"/>
      <c r="LCO21" s="958"/>
      <c r="LCP21" s="958"/>
      <c r="LCQ21" s="958"/>
      <c r="LCR21" s="958"/>
      <c r="LCS21" s="958"/>
      <c r="LCT21" s="958"/>
      <c r="LCU21" s="958"/>
      <c r="LCV21" s="958"/>
      <c r="LCW21" s="958"/>
      <c r="LCX21" s="958"/>
      <c r="LCY21" s="958"/>
      <c r="LCZ21" s="958"/>
      <c r="LDA21" s="958"/>
      <c r="LDB21" s="958"/>
      <c r="LDC21" s="958"/>
      <c r="LDD21" s="958"/>
      <c r="LDE21" s="958"/>
      <c r="LDF21" s="958"/>
      <c r="LDG21" s="958"/>
      <c r="LDH21" s="958"/>
      <c r="LDI21" s="958"/>
      <c r="LDJ21" s="958"/>
      <c r="LDK21" s="958"/>
      <c r="LDL21" s="958"/>
      <c r="LDM21" s="958"/>
      <c r="LDN21" s="958"/>
      <c r="LDO21" s="958"/>
      <c r="LDP21" s="958"/>
      <c r="LDQ21" s="958"/>
      <c r="LDR21" s="958"/>
      <c r="LDS21" s="958"/>
      <c r="LDT21" s="958"/>
      <c r="LDU21" s="958"/>
      <c r="LDV21" s="958"/>
      <c r="LDW21" s="958"/>
      <c r="LDX21" s="958"/>
      <c r="LDY21" s="958"/>
      <c r="LDZ21" s="958"/>
      <c r="LEA21" s="958"/>
      <c r="LEB21" s="958"/>
      <c r="LEC21" s="958"/>
      <c r="LED21" s="958"/>
      <c r="LEE21" s="958"/>
      <c r="LEF21" s="958"/>
      <c r="LEG21" s="958"/>
      <c r="LEH21" s="958"/>
      <c r="LEI21" s="958"/>
      <c r="LEJ21" s="958"/>
      <c r="LEK21" s="958"/>
      <c r="LEL21" s="958"/>
      <c r="LEM21" s="958"/>
      <c r="LEN21" s="958"/>
      <c r="LEO21" s="958"/>
      <c r="LEP21" s="958"/>
      <c r="LEQ21" s="958"/>
      <c r="LER21" s="958"/>
      <c r="LES21" s="958"/>
      <c r="LET21" s="958"/>
      <c r="LEU21" s="958"/>
      <c r="LEV21" s="958"/>
      <c r="LEW21" s="958"/>
      <c r="LEX21" s="958"/>
      <c r="LEY21" s="958"/>
      <c r="LEZ21" s="958"/>
      <c r="LFA21" s="958"/>
      <c r="LFB21" s="958"/>
      <c r="LFC21" s="958"/>
      <c r="LFD21" s="958"/>
      <c r="LFE21" s="958"/>
      <c r="LFF21" s="958"/>
      <c r="LFG21" s="958"/>
      <c r="LFH21" s="958"/>
      <c r="LFI21" s="958"/>
      <c r="LFJ21" s="958"/>
      <c r="LFK21" s="958"/>
      <c r="LFL21" s="958"/>
      <c r="LFM21" s="958"/>
      <c r="LFN21" s="958"/>
      <c r="LFO21" s="958"/>
      <c r="LFP21" s="958"/>
      <c r="LFQ21" s="958"/>
      <c r="LFR21" s="958"/>
      <c r="LFS21" s="958"/>
      <c r="LFT21" s="958"/>
      <c r="LFU21" s="958"/>
      <c r="LFV21" s="958"/>
      <c r="LFW21" s="958"/>
      <c r="LFX21" s="958"/>
      <c r="LFY21" s="958"/>
      <c r="LFZ21" s="958"/>
      <c r="LGA21" s="958"/>
      <c r="LGB21" s="958"/>
      <c r="LGC21" s="958"/>
      <c r="LGD21" s="958"/>
      <c r="LGE21" s="958"/>
      <c r="LGF21" s="958"/>
      <c r="LGG21" s="958"/>
      <c r="LGH21" s="958"/>
      <c r="LGI21" s="958"/>
      <c r="LGJ21" s="958"/>
      <c r="LGK21" s="958"/>
      <c r="LGL21" s="958"/>
      <c r="LGM21" s="958"/>
      <c r="LGN21" s="958"/>
      <c r="LGO21" s="958"/>
      <c r="LGP21" s="958"/>
      <c r="LGQ21" s="958"/>
      <c r="LGR21" s="958"/>
      <c r="LGS21" s="958"/>
      <c r="LGT21" s="958"/>
      <c r="LGU21" s="958"/>
      <c r="LGV21" s="958"/>
      <c r="LGW21" s="958"/>
      <c r="LGX21" s="958"/>
      <c r="LGY21" s="958"/>
      <c r="LGZ21" s="958"/>
      <c r="LHA21" s="958"/>
      <c r="LHB21" s="958"/>
      <c r="LHC21" s="958"/>
      <c r="LHD21" s="958"/>
      <c r="LHE21" s="958"/>
      <c r="LHF21" s="958"/>
      <c r="LHG21" s="958"/>
      <c r="LHH21" s="958"/>
      <c r="LHI21" s="958"/>
      <c r="LHJ21" s="958"/>
      <c r="LHK21" s="958"/>
      <c r="LHL21" s="958"/>
      <c r="LHM21" s="958"/>
      <c r="LHN21" s="958"/>
      <c r="LHO21" s="958"/>
      <c r="LHP21" s="958"/>
      <c r="LHQ21" s="958"/>
      <c r="LHR21" s="958"/>
      <c r="LHS21" s="958"/>
      <c r="LHT21" s="958"/>
      <c r="LHU21" s="958"/>
      <c r="LHV21" s="958"/>
      <c r="LHW21" s="958"/>
      <c r="LHX21" s="958"/>
      <c r="LHY21" s="958"/>
      <c r="LHZ21" s="958"/>
      <c r="LIA21" s="958"/>
      <c r="LIB21" s="958"/>
      <c r="LIC21" s="958"/>
      <c r="LID21" s="958"/>
      <c r="LIE21" s="958"/>
      <c r="LIF21" s="958"/>
      <c r="LIG21" s="958"/>
      <c r="LIH21" s="958"/>
      <c r="LII21" s="958"/>
      <c r="LIJ21" s="958"/>
      <c r="LIK21" s="958"/>
      <c r="LIL21" s="958"/>
      <c r="LIM21" s="958"/>
      <c r="LIN21" s="958"/>
      <c r="LIO21" s="958"/>
      <c r="LIP21" s="958"/>
      <c r="LIQ21" s="958"/>
      <c r="LIR21" s="958"/>
      <c r="LIS21" s="958"/>
      <c r="LIT21" s="958"/>
      <c r="LIU21" s="958"/>
      <c r="LIV21" s="958"/>
      <c r="LIW21" s="958"/>
      <c r="LIX21" s="958"/>
      <c r="LIY21" s="958"/>
      <c r="LIZ21" s="958"/>
      <c r="LJA21" s="958"/>
      <c r="LJB21" s="958"/>
      <c r="LJC21" s="958"/>
      <c r="LJD21" s="958"/>
      <c r="LJE21" s="958"/>
      <c r="LJF21" s="958"/>
      <c r="LJG21" s="958"/>
      <c r="LJH21" s="958"/>
      <c r="LJI21" s="958"/>
      <c r="LJJ21" s="958"/>
      <c r="LJK21" s="958"/>
      <c r="LJL21" s="958"/>
      <c r="LJM21" s="958"/>
      <c r="LJN21" s="958"/>
      <c r="LJO21" s="958"/>
      <c r="LJP21" s="958"/>
      <c r="LJQ21" s="958"/>
      <c r="LJR21" s="958"/>
      <c r="LJS21" s="958"/>
      <c r="LJT21" s="958"/>
      <c r="LJU21" s="958"/>
      <c r="LJV21" s="958"/>
      <c r="LJW21" s="958"/>
      <c r="LJX21" s="958"/>
      <c r="LJY21" s="958"/>
      <c r="LJZ21" s="958"/>
      <c r="LKA21" s="958"/>
      <c r="LKB21" s="958"/>
      <c r="LKC21" s="958"/>
      <c r="LKD21" s="958"/>
      <c r="LKE21" s="958"/>
      <c r="LKF21" s="958"/>
      <c r="LKG21" s="958"/>
      <c r="LKH21" s="958"/>
      <c r="LKI21" s="958"/>
      <c r="LKJ21" s="958"/>
      <c r="LKK21" s="958"/>
      <c r="LKL21" s="958"/>
      <c r="LKM21" s="958"/>
      <c r="LKN21" s="958"/>
      <c r="LKO21" s="958"/>
      <c r="LKP21" s="958"/>
      <c r="LKQ21" s="958"/>
      <c r="LKR21" s="958"/>
      <c r="LKS21" s="958"/>
      <c r="LKT21" s="958"/>
      <c r="LKU21" s="958"/>
      <c r="LKV21" s="958"/>
      <c r="LKW21" s="958"/>
      <c r="LKX21" s="958"/>
      <c r="LKY21" s="958"/>
      <c r="LKZ21" s="958"/>
      <c r="LLA21" s="958"/>
      <c r="LLB21" s="958"/>
      <c r="LLC21" s="958"/>
      <c r="LLD21" s="958"/>
      <c r="LLE21" s="958"/>
      <c r="LLF21" s="958"/>
      <c r="LLG21" s="958"/>
      <c r="LLH21" s="958"/>
      <c r="LLI21" s="958"/>
      <c r="LLJ21" s="958"/>
      <c r="LLK21" s="958"/>
      <c r="LLL21" s="958"/>
      <c r="LLM21" s="958"/>
      <c r="LLN21" s="958"/>
      <c r="LLO21" s="958"/>
      <c r="LLP21" s="958"/>
      <c r="LLQ21" s="958"/>
      <c r="LLR21" s="958"/>
      <c r="LLS21" s="958"/>
      <c r="LLT21" s="958"/>
      <c r="LLU21" s="958"/>
      <c r="LLV21" s="958"/>
      <c r="LLW21" s="958"/>
      <c r="LLX21" s="958"/>
      <c r="LLY21" s="958"/>
      <c r="LLZ21" s="958"/>
      <c r="LMA21" s="958"/>
      <c r="LMB21" s="958"/>
      <c r="LMC21" s="958"/>
      <c r="LMD21" s="958"/>
      <c r="LME21" s="958"/>
      <c r="LMF21" s="958"/>
      <c r="LMG21" s="958"/>
      <c r="LMH21" s="958"/>
      <c r="LMI21" s="958"/>
      <c r="LMJ21" s="958"/>
      <c r="LMK21" s="958"/>
      <c r="LML21" s="958"/>
      <c r="LMM21" s="958"/>
      <c r="LMN21" s="958"/>
      <c r="LMO21" s="958"/>
      <c r="LMP21" s="958"/>
      <c r="LMQ21" s="958"/>
      <c r="LMR21" s="958"/>
      <c r="LMS21" s="958"/>
      <c r="LMT21" s="958"/>
      <c r="LMU21" s="958"/>
      <c r="LMV21" s="958"/>
      <c r="LMW21" s="958"/>
      <c r="LMX21" s="958"/>
      <c r="LMY21" s="958"/>
      <c r="LMZ21" s="958"/>
      <c r="LNA21" s="958"/>
      <c r="LNB21" s="958"/>
      <c r="LNC21" s="958"/>
      <c r="LND21" s="958"/>
      <c r="LNE21" s="958"/>
      <c r="LNF21" s="958"/>
      <c r="LNG21" s="958"/>
      <c r="LNH21" s="958"/>
      <c r="LNI21" s="958"/>
      <c r="LNJ21" s="958"/>
      <c r="LNK21" s="958"/>
      <c r="LNL21" s="958"/>
      <c r="LNM21" s="958"/>
      <c r="LNN21" s="958"/>
      <c r="LNO21" s="958"/>
      <c r="LNP21" s="958"/>
      <c r="LNQ21" s="958"/>
      <c r="LNR21" s="958"/>
      <c r="LNS21" s="958"/>
      <c r="LNT21" s="958"/>
      <c r="LNU21" s="958"/>
      <c r="LNV21" s="958"/>
      <c r="LNW21" s="958"/>
      <c r="LNX21" s="958"/>
      <c r="LNY21" s="958"/>
      <c r="LNZ21" s="958"/>
      <c r="LOA21" s="958"/>
      <c r="LOB21" s="958"/>
      <c r="LOC21" s="958"/>
      <c r="LOD21" s="958"/>
      <c r="LOE21" s="958"/>
      <c r="LOF21" s="958"/>
      <c r="LOG21" s="958"/>
      <c r="LOH21" s="958"/>
      <c r="LOI21" s="958"/>
      <c r="LOJ21" s="958"/>
      <c r="LOK21" s="958"/>
      <c r="LOL21" s="958"/>
      <c r="LOM21" s="958"/>
      <c r="LON21" s="958"/>
      <c r="LOO21" s="958"/>
      <c r="LOP21" s="958"/>
      <c r="LOQ21" s="958"/>
      <c r="LOR21" s="958"/>
      <c r="LOS21" s="958"/>
      <c r="LOT21" s="958"/>
      <c r="LOU21" s="958"/>
      <c r="LOV21" s="958"/>
      <c r="LOW21" s="958"/>
      <c r="LOX21" s="958"/>
      <c r="LOY21" s="958"/>
      <c r="LOZ21" s="958"/>
      <c r="LPA21" s="958"/>
      <c r="LPB21" s="958"/>
      <c r="LPC21" s="958"/>
      <c r="LPD21" s="958"/>
      <c r="LPE21" s="958"/>
      <c r="LPF21" s="958"/>
      <c r="LPG21" s="958"/>
      <c r="LPH21" s="958"/>
      <c r="LPI21" s="958"/>
      <c r="LPJ21" s="958"/>
      <c r="LPK21" s="958"/>
      <c r="LPL21" s="958"/>
      <c r="LPM21" s="958"/>
      <c r="LPN21" s="958"/>
      <c r="LPO21" s="958"/>
      <c r="LPP21" s="958"/>
      <c r="LPQ21" s="958"/>
      <c r="LPR21" s="958"/>
      <c r="LPS21" s="958"/>
      <c r="LPT21" s="958"/>
      <c r="LPU21" s="958"/>
      <c r="LPV21" s="958"/>
      <c r="LPW21" s="958"/>
      <c r="LPX21" s="958"/>
      <c r="LPY21" s="958"/>
      <c r="LPZ21" s="958"/>
      <c r="LQA21" s="958"/>
      <c r="LQB21" s="958"/>
      <c r="LQC21" s="958"/>
      <c r="LQD21" s="958"/>
      <c r="LQE21" s="958"/>
      <c r="LQF21" s="958"/>
      <c r="LQG21" s="958"/>
      <c r="LQH21" s="958"/>
      <c r="LQI21" s="958"/>
      <c r="LQJ21" s="958"/>
      <c r="LQK21" s="958"/>
      <c r="LQL21" s="958"/>
      <c r="LQM21" s="958"/>
      <c r="LQN21" s="958"/>
      <c r="LQO21" s="958"/>
      <c r="LQP21" s="958"/>
      <c r="LQQ21" s="958"/>
      <c r="LQR21" s="958"/>
      <c r="LQS21" s="958"/>
      <c r="LQT21" s="958"/>
      <c r="LQU21" s="958"/>
      <c r="LQV21" s="958"/>
      <c r="LQW21" s="958"/>
      <c r="LQX21" s="958"/>
      <c r="LQY21" s="958"/>
      <c r="LQZ21" s="958"/>
      <c r="LRA21" s="958"/>
      <c r="LRB21" s="958"/>
      <c r="LRC21" s="958"/>
      <c r="LRD21" s="958"/>
      <c r="LRE21" s="958"/>
      <c r="LRF21" s="958"/>
      <c r="LRG21" s="958"/>
      <c r="LRH21" s="958"/>
      <c r="LRI21" s="958"/>
      <c r="LRJ21" s="958"/>
      <c r="LRK21" s="958"/>
      <c r="LRL21" s="958"/>
      <c r="LRM21" s="958"/>
      <c r="LRN21" s="958"/>
      <c r="LRO21" s="958"/>
      <c r="LRP21" s="958"/>
      <c r="LRQ21" s="958"/>
      <c r="LRR21" s="958"/>
      <c r="LRS21" s="958"/>
      <c r="LRT21" s="958"/>
      <c r="LRU21" s="958"/>
      <c r="LRV21" s="958"/>
      <c r="LRW21" s="958"/>
      <c r="LRX21" s="958"/>
      <c r="LRY21" s="958"/>
      <c r="LRZ21" s="958"/>
      <c r="LSA21" s="958"/>
      <c r="LSB21" s="958"/>
      <c r="LSC21" s="958"/>
      <c r="LSD21" s="958"/>
      <c r="LSE21" s="958"/>
      <c r="LSF21" s="958"/>
      <c r="LSG21" s="958"/>
      <c r="LSH21" s="958"/>
      <c r="LSI21" s="958"/>
      <c r="LSJ21" s="958"/>
      <c r="LSK21" s="958"/>
      <c r="LSL21" s="958"/>
      <c r="LSM21" s="958"/>
      <c r="LSN21" s="958"/>
      <c r="LSO21" s="958"/>
      <c r="LSP21" s="958"/>
      <c r="LSQ21" s="958"/>
      <c r="LSR21" s="958"/>
      <c r="LSS21" s="958"/>
      <c r="LST21" s="958"/>
      <c r="LSU21" s="958"/>
      <c r="LSV21" s="958"/>
      <c r="LSW21" s="958"/>
      <c r="LSX21" s="958"/>
      <c r="LSY21" s="958"/>
      <c r="LSZ21" s="958"/>
      <c r="LTA21" s="958"/>
      <c r="LTB21" s="958"/>
      <c r="LTC21" s="958"/>
      <c r="LTD21" s="958"/>
      <c r="LTE21" s="958"/>
      <c r="LTF21" s="958"/>
      <c r="LTG21" s="958"/>
      <c r="LTH21" s="958"/>
      <c r="LTI21" s="958"/>
      <c r="LTJ21" s="958"/>
      <c r="LTK21" s="958"/>
      <c r="LTL21" s="958"/>
      <c r="LTM21" s="958"/>
      <c r="LTN21" s="958"/>
      <c r="LTO21" s="958"/>
      <c r="LTP21" s="958"/>
      <c r="LTQ21" s="958"/>
      <c r="LTR21" s="958"/>
      <c r="LTS21" s="958"/>
      <c r="LTT21" s="958"/>
      <c r="LTU21" s="958"/>
      <c r="LTV21" s="958"/>
      <c r="LTW21" s="958"/>
      <c r="LTX21" s="958"/>
      <c r="LTY21" s="958"/>
      <c r="LTZ21" s="958"/>
      <c r="LUA21" s="958"/>
      <c r="LUB21" s="958"/>
      <c r="LUC21" s="958"/>
      <c r="LUD21" s="958"/>
      <c r="LUE21" s="958"/>
      <c r="LUF21" s="958"/>
      <c r="LUG21" s="958"/>
      <c r="LUH21" s="958"/>
      <c r="LUI21" s="958"/>
      <c r="LUJ21" s="958"/>
      <c r="LUK21" s="958"/>
      <c r="LUL21" s="958"/>
      <c r="LUM21" s="958"/>
      <c r="LUN21" s="958"/>
      <c r="LUO21" s="958"/>
      <c r="LUP21" s="958"/>
      <c r="LUQ21" s="958"/>
      <c r="LUR21" s="958"/>
      <c r="LUS21" s="958"/>
      <c r="LUT21" s="958"/>
      <c r="LUU21" s="958"/>
      <c r="LUV21" s="958"/>
      <c r="LUW21" s="958"/>
      <c r="LUX21" s="958"/>
      <c r="LUY21" s="958"/>
      <c r="LUZ21" s="958"/>
      <c r="LVA21" s="958"/>
      <c r="LVB21" s="958"/>
      <c r="LVC21" s="958"/>
      <c r="LVD21" s="958"/>
      <c r="LVE21" s="958"/>
      <c r="LVF21" s="958"/>
      <c r="LVG21" s="958"/>
      <c r="LVH21" s="958"/>
      <c r="LVI21" s="958"/>
      <c r="LVJ21" s="958"/>
      <c r="LVK21" s="958"/>
      <c r="LVL21" s="958"/>
      <c r="LVM21" s="958"/>
      <c r="LVN21" s="958"/>
      <c r="LVO21" s="958"/>
      <c r="LVP21" s="958"/>
      <c r="LVQ21" s="958"/>
      <c r="LVR21" s="958"/>
      <c r="LVS21" s="958"/>
      <c r="LVT21" s="958"/>
      <c r="LVU21" s="958"/>
      <c r="LVV21" s="958"/>
      <c r="LVW21" s="958"/>
      <c r="LVX21" s="958"/>
      <c r="LVY21" s="958"/>
      <c r="LVZ21" s="958"/>
      <c r="LWA21" s="958"/>
      <c r="LWB21" s="958"/>
      <c r="LWC21" s="958"/>
      <c r="LWD21" s="958"/>
      <c r="LWE21" s="958"/>
      <c r="LWF21" s="958"/>
      <c r="LWG21" s="958"/>
      <c r="LWH21" s="958"/>
      <c r="LWI21" s="958"/>
      <c r="LWJ21" s="958"/>
      <c r="LWK21" s="958"/>
      <c r="LWL21" s="958"/>
      <c r="LWM21" s="958"/>
      <c r="LWN21" s="958"/>
      <c r="LWO21" s="958"/>
      <c r="LWP21" s="958"/>
      <c r="LWQ21" s="958"/>
      <c r="LWR21" s="958"/>
      <c r="LWS21" s="958"/>
      <c r="LWT21" s="958"/>
      <c r="LWU21" s="958"/>
      <c r="LWV21" s="958"/>
      <c r="LWW21" s="958"/>
      <c r="LWX21" s="958"/>
      <c r="LWY21" s="958"/>
      <c r="LWZ21" s="958"/>
      <c r="LXA21" s="958"/>
      <c r="LXB21" s="958"/>
      <c r="LXC21" s="958"/>
      <c r="LXD21" s="958"/>
      <c r="LXE21" s="958"/>
      <c r="LXF21" s="958"/>
      <c r="LXG21" s="958"/>
      <c r="LXH21" s="958"/>
      <c r="LXI21" s="958"/>
      <c r="LXJ21" s="958"/>
      <c r="LXK21" s="958"/>
      <c r="LXL21" s="958"/>
      <c r="LXM21" s="958"/>
      <c r="LXN21" s="958"/>
      <c r="LXO21" s="958"/>
      <c r="LXP21" s="958"/>
      <c r="LXQ21" s="958"/>
      <c r="LXR21" s="958"/>
      <c r="LXS21" s="958"/>
      <c r="LXT21" s="958"/>
      <c r="LXU21" s="958"/>
      <c r="LXV21" s="958"/>
      <c r="LXW21" s="958"/>
      <c r="LXX21" s="958"/>
      <c r="LXY21" s="958"/>
      <c r="LXZ21" s="958"/>
      <c r="LYA21" s="958"/>
      <c r="LYB21" s="958"/>
      <c r="LYC21" s="958"/>
      <c r="LYD21" s="958"/>
      <c r="LYE21" s="958"/>
      <c r="LYF21" s="958"/>
      <c r="LYG21" s="958"/>
      <c r="LYH21" s="958"/>
      <c r="LYI21" s="958"/>
      <c r="LYJ21" s="958"/>
      <c r="LYK21" s="958"/>
      <c r="LYL21" s="958"/>
      <c r="LYM21" s="958"/>
      <c r="LYN21" s="958"/>
      <c r="LYO21" s="958"/>
      <c r="LYP21" s="958"/>
      <c r="LYQ21" s="958"/>
      <c r="LYR21" s="958"/>
      <c r="LYS21" s="958"/>
      <c r="LYT21" s="958"/>
      <c r="LYU21" s="958"/>
      <c r="LYV21" s="958"/>
      <c r="LYW21" s="958"/>
      <c r="LYX21" s="958"/>
      <c r="LYY21" s="958"/>
      <c r="LYZ21" s="958"/>
      <c r="LZA21" s="958"/>
      <c r="LZB21" s="958"/>
      <c r="LZC21" s="958"/>
      <c r="LZD21" s="958"/>
      <c r="LZE21" s="958"/>
      <c r="LZF21" s="958"/>
      <c r="LZG21" s="958"/>
      <c r="LZH21" s="958"/>
      <c r="LZI21" s="958"/>
      <c r="LZJ21" s="958"/>
      <c r="LZK21" s="958"/>
      <c r="LZL21" s="958"/>
      <c r="LZM21" s="958"/>
      <c r="LZN21" s="958"/>
      <c r="LZO21" s="958"/>
      <c r="LZP21" s="958"/>
      <c r="LZQ21" s="958"/>
      <c r="LZR21" s="958"/>
      <c r="LZS21" s="958"/>
      <c r="LZT21" s="958"/>
      <c r="LZU21" s="958"/>
      <c r="LZV21" s="958"/>
      <c r="LZW21" s="958"/>
      <c r="LZX21" s="958"/>
      <c r="LZY21" s="958"/>
      <c r="LZZ21" s="958"/>
      <c r="MAA21" s="958"/>
      <c r="MAB21" s="958"/>
      <c r="MAC21" s="958"/>
      <c r="MAD21" s="958"/>
      <c r="MAE21" s="958"/>
      <c r="MAF21" s="958"/>
      <c r="MAG21" s="958"/>
      <c r="MAH21" s="958"/>
      <c r="MAI21" s="958"/>
      <c r="MAJ21" s="958"/>
      <c r="MAK21" s="958"/>
      <c r="MAL21" s="958"/>
      <c r="MAM21" s="958"/>
      <c r="MAN21" s="958"/>
      <c r="MAO21" s="958"/>
      <c r="MAP21" s="958"/>
      <c r="MAQ21" s="958"/>
      <c r="MAR21" s="958"/>
      <c r="MAS21" s="958"/>
      <c r="MAT21" s="958"/>
      <c r="MAU21" s="958"/>
      <c r="MAV21" s="958"/>
      <c r="MAW21" s="958"/>
      <c r="MAX21" s="958"/>
      <c r="MAY21" s="958"/>
      <c r="MAZ21" s="958"/>
      <c r="MBA21" s="958"/>
      <c r="MBB21" s="958"/>
      <c r="MBC21" s="958"/>
      <c r="MBD21" s="958"/>
      <c r="MBE21" s="958"/>
      <c r="MBF21" s="958"/>
      <c r="MBG21" s="958"/>
      <c r="MBH21" s="958"/>
      <c r="MBI21" s="958"/>
      <c r="MBJ21" s="958"/>
      <c r="MBK21" s="958"/>
      <c r="MBL21" s="958"/>
      <c r="MBM21" s="958"/>
      <c r="MBN21" s="958"/>
      <c r="MBO21" s="958"/>
      <c r="MBP21" s="958"/>
      <c r="MBQ21" s="958"/>
      <c r="MBR21" s="958"/>
      <c r="MBS21" s="958"/>
      <c r="MBT21" s="958"/>
      <c r="MBU21" s="958"/>
      <c r="MBV21" s="958"/>
      <c r="MBW21" s="958"/>
      <c r="MBX21" s="958"/>
      <c r="MBY21" s="958"/>
      <c r="MBZ21" s="958"/>
      <c r="MCA21" s="958"/>
      <c r="MCB21" s="958"/>
      <c r="MCC21" s="958"/>
      <c r="MCD21" s="958"/>
      <c r="MCE21" s="958"/>
      <c r="MCF21" s="958"/>
      <c r="MCG21" s="958"/>
      <c r="MCH21" s="958"/>
      <c r="MCI21" s="958"/>
      <c r="MCJ21" s="958"/>
      <c r="MCK21" s="958"/>
      <c r="MCL21" s="958"/>
      <c r="MCM21" s="958"/>
      <c r="MCN21" s="958"/>
      <c r="MCO21" s="958"/>
      <c r="MCP21" s="958"/>
      <c r="MCQ21" s="958"/>
      <c r="MCR21" s="958"/>
      <c r="MCS21" s="958"/>
      <c r="MCT21" s="958"/>
      <c r="MCU21" s="958"/>
      <c r="MCV21" s="958"/>
      <c r="MCW21" s="958"/>
      <c r="MCX21" s="958"/>
      <c r="MCY21" s="958"/>
      <c r="MCZ21" s="958"/>
      <c r="MDA21" s="958"/>
      <c r="MDB21" s="958"/>
      <c r="MDC21" s="958"/>
      <c r="MDD21" s="958"/>
      <c r="MDE21" s="958"/>
      <c r="MDF21" s="958"/>
      <c r="MDG21" s="958"/>
      <c r="MDH21" s="958"/>
      <c r="MDI21" s="958"/>
      <c r="MDJ21" s="958"/>
      <c r="MDK21" s="958"/>
      <c r="MDL21" s="958"/>
      <c r="MDM21" s="958"/>
      <c r="MDN21" s="958"/>
      <c r="MDO21" s="958"/>
      <c r="MDP21" s="958"/>
      <c r="MDQ21" s="958"/>
      <c r="MDR21" s="958"/>
      <c r="MDS21" s="958"/>
      <c r="MDT21" s="958"/>
      <c r="MDU21" s="958"/>
      <c r="MDV21" s="958"/>
      <c r="MDW21" s="958"/>
      <c r="MDX21" s="958"/>
      <c r="MDY21" s="958"/>
      <c r="MDZ21" s="958"/>
      <c r="MEA21" s="958"/>
      <c r="MEB21" s="958"/>
      <c r="MEC21" s="958"/>
      <c r="MED21" s="958"/>
      <c r="MEE21" s="958"/>
      <c r="MEF21" s="958"/>
      <c r="MEG21" s="958"/>
      <c r="MEH21" s="958"/>
      <c r="MEI21" s="958"/>
      <c r="MEJ21" s="958"/>
      <c r="MEK21" s="958"/>
      <c r="MEL21" s="958"/>
      <c r="MEM21" s="958"/>
      <c r="MEN21" s="958"/>
      <c r="MEO21" s="958"/>
      <c r="MEP21" s="958"/>
      <c r="MEQ21" s="958"/>
      <c r="MER21" s="958"/>
      <c r="MES21" s="958"/>
      <c r="MET21" s="958"/>
      <c r="MEU21" s="958"/>
      <c r="MEV21" s="958"/>
      <c r="MEW21" s="958"/>
      <c r="MEX21" s="958"/>
      <c r="MEY21" s="958"/>
      <c r="MEZ21" s="958"/>
      <c r="MFA21" s="958"/>
      <c r="MFB21" s="958"/>
      <c r="MFC21" s="958"/>
      <c r="MFD21" s="958"/>
      <c r="MFE21" s="958"/>
      <c r="MFF21" s="958"/>
      <c r="MFG21" s="958"/>
      <c r="MFH21" s="958"/>
      <c r="MFI21" s="958"/>
      <c r="MFJ21" s="958"/>
      <c r="MFK21" s="958"/>
      <c r="MFL21" s="958"/>
      <c r="MFM21" s="958"/>
      <c r="MFN21" s="958"/>
      <c r="MFO21" s="958"/>
      <c r="MFP21" s="958"/>
      <c r="MFQ21" s="958"/>
      <c r="MFR21" s="958"/>
      <c r="MFS21" s="958"/>
      <c r="MFT21" s="958"/>
      <c r="MFU21" s="958"/>
      <c r="MFV21" s="958"/>
      <c r="MFW21" s="958"/>
      <c r="MFX21" s="958"/>
      <c r="MFY21" s="958"/>
      <c r="MFZ21" s="958"/>
      <c r="MGA21" s="958"/>
      <c r="MGB21" s="958"/>
      <c r="MGC21" s="958"/>
      <c r="MGD21" s="958"/>
      <c r="MGE21" s="958"/>
      <c r="MGF21" s="958"/>
      <c r="MGG21" s="958"/>
      <c r="MGH21" s="958"/>
      <c r="MGI21" s="958"/>
      <c r="MGJ21" s="958"/>
      <c r="MGK21" s="958"/>
      <c r="MGL21" s="958"/>
      <c r="MGM21" s="958"/>
      <c r="MGN21" s="958"/>
      <c r="MGO21" s="958"/>
      <c r="MGP21" s="958"/>
      <c r="MGQ21" s="958"/>
      <c r="MGR21" s="958"/>
      <c r="MGS21" s="958"/>
      <c r="MGT21" s="958"/>
      <c r="MGU21" s="958"/>
      <c r="MGV21" s="958"/>
      <c r="MGW21" s="958"/>
      <c r="MGX21" s="958"/>
      <c r="MGY21" s="958"/>
      <c r="MGZ21" s="958"/>
      <c r="MHA21" s="958"/>
      <c r="MHB21" s="958"/>
      <c r="MHC21" s="958"/>
      <c r="MHD21" s="958"/>
      <c r="MHE21" s="958"/>
      <c r="MHF21" s="958"/>
      <c r="MHG21" s="958"/>
      <c r="MHH21" s="958"/>
      <c r="MHI21" s="958"/>
      <c r="MHJ21" s="958"/>
      <c r="MHK21" s="958"/>
      <c r="MHL21" s="958"/>
      <c r="MHM21" s="958"/>
      <c r="MHN21" s="958"/>
      <c r="MHO21" s="958"/>
      <c r="MHP21" s="958"/>
      <c r="MHQ21" s="958"/>
      <c r="MHR21" s="958"/>
      <c r="MHS21" s="958"/>
      <c r="MHT21" s="958"/>
      <c r="MHU21" s="958"/>
      <c r="MHV21" s="958"/>
      <c r="MHW21" s="958"/>
      <c r="MHX21" s="958"/>
      <c r="MHY21" s="958"/>
      <c r="MHZ21" s="958"/>
      <c r="MIA21" s="958"/>
      <c r="MIB21" s="958"/>
      <c r="MIC21" s="958"/>
      <c r="MID21" s="958"/>
      <c r="MIE21" s="958"/>
      <c r="MIF21" s="958"/>
      <c r="MIG21" s="958"/>
      <c r="MIH21" s="958"/>
      <c r="MII21" s="958"/>
      <c r="MIJ21" s="958"/>
      <c r="MIK21" s="958"/>
      <c r="MIL21" s="958"/>
      <c r="MIM21" s="958"/>
      <c r="MIN21" s="958"/>
      <c r="MIO21" s="958"/>
      <c r="MIP21" s="958"/>
      <c r="MIQ21" s="958"/>
      <c r="MIR21" s="958"/>
      <c r="MIS21" s="958"/>
      <c r="MIT21" s="958"/>
      <c r="MIU21" s="958"/>
      <c r="MIV21" s="958"/>
      <c r="MIW21" s="958"/>
      <c r="MIX21" s="958"/>
      <c r="MIY21" s="958"/>
      <c r="MIZ21" s="958"/>
      <c r="MJA21" s="958"/>
      <c r="MJB21" s="958"/>
      <c r="MJC21" s="958"/>
      <c r="MJD21" s="958"/>
      <c r="MJE21" s="958"/>
      <c r="MJF21" s="958"/>
      <c r="MJG21" s="958"/>
      <c r="MJH21" s="958"/>
      <c r="MJI21" s="958"/>
      <c r="MJJ21" s="958"/>
      <c r="MJK21" s="958"/>
      <c r="MJL21" s="958"/>
      <c r="MJM21" s="958"/>
      <c r="MJN21" s="958"/>
      <c r="MJO21" s="958"/>
      <c r="MJP21" s="958"/>
      <c r="MJQ21" s="958"/>
      <c r="MJR21" s="958"/>
      <c r="MJS21" s="958"/>
      <c r="MJT21" s="958"/>
      <c r="MJU21" s="958"/>
      <c r="MJV21" s="958"/>
      <c r="MJW21" s="958"/>
      <c r="MJX21" s="958"/>
      <c r="MJY21" s="958"/>
      <c r="MJZ21" s="958"/>
      <c r="MKA21" s="958"/>
      <c r="MKB21" s="958"/>
      <c r="MKC21" s="958"/>
      <c r="MKD21" s="958"/>
      <c r="MKE21" s="958"/>
      <c r="MKF21" s="958"/>
      <c r="MKG21" s="958"/>
      <c r="MKH21" s="958"/>
      <c r="MKI21" s="958"/>
      <c r="MKJ21" s="958"/>
      <c r="MKK21" s="958"/>
      <c r="MKL21" s="958"/>
      <c r="MKM21" s="958"/>
      <c r="MKN21" s="958"/>
      <c r="MKO21" s="958"/>
      <c r="MKP21" s="958"/>
      <c r="MKQ21" s="958"/>
      <c r="MKR21" s="958"/>
      <c r="MKS21" s="958"/>
      <c r="MKT21" s="958"/>
      <c r="MKU21" s="958"/>
      <c r="MKV21" s="958"/>
      <c r="MKW21" s="958"/>
      <c r="MKX21" s="958"/>
      <c r="MKY21" s="958"/>
      <c r="MKZ21" s="958"/>
      <c r="MLA21" s="958"/>
      <c r="MLB21" s="958"/>
      <c r="MLC21" s="958"/>
      <c r="MLD21" s="958"/>
      <c r="MLE21" s="958"/>
      <c r="MLF21" s="958"/>
      <c r="MLG21" s="958"/>
      <c r="MLH21" s="958"/>
      <c r="MLI21" s="958"/>
      <c r="MLJ21" s="958"/>
      <c r="MLK21" s="958"/>
      <c r="MLL21" s="958"/>
      <c r="MLM21" s="958"/>
      <c r="MLN21" s="958"/>
      <c r="MLO21" s="958"/>
      <c r="MLP21" s="958"/>
      <c r="MLQ21" s="958"/>
      <c r="MLR21" s="958"/>
      <c r="MLS21" s="958"/>
      <c r="MLT21" s="958"/>
      <c r="MLU21" s="958"/>
      <c r="MLV21" s="958"/>
      <c r="MLW21" s="958"/>
      <c r="MLX21" s="958"/>
      <c r="MLY21" s="958"/>
      <c r="MLZ21" s="958"/>
      <c r="MMA21" s="958"/>
      <c r="MMB21" s="958"/>
      <c r="MMC21" s="958"/>
      <c r="MMD21" s="958"/>
      <c r="MME21" s="958"/>
      <c r="MMF21" s="958"/>
      <c r="MMG21" s="958"/>
      <c r="MMH21" s="958"/>
      <c r="MMI21" s="958"/>
      <c r="MMJ21" s="958"/>
      <c r="MMK21" s="958"/>
      <c r="MML21" s="958"/>
      <c r="MMM21" s="958"/>
      <c r="MMN21" s="958"/>
      <c r="MMO21" s="958"/>
      <c r="MMP21" s="958"/>
      <c r="MMQ21" s="958"/>
      <c r="MMR21" s="958"/>
      <c r="MMS21" s="958"/>
      <c r="MMT21" s="958"/>
      <c r="MMU21" s="958"/>
      <c r="MMV21" s="958"/>
      <c r="MMW21" s="958"/>
      <c r="MMX21" s="958"/>
      <c r="MMY21" s="958"/>
      <c r="MMZ21" s="958"/>
      <c r="MNA21" s="958"/>
      <c r="MNB21" s="958"/>
      <c r="MNC21" s="958"/>
      <c r="MND21" s="958"/>
      <c r="MNE21" s="958"/>
      <c r="MNF21" s="958"/>
      <c r="MNG21" s="958"/>
      <c r="MNH21" s="958"/>
      <c r="MNI21" s="958"/>
      <c r="MNJ21" s="958"/>
      <c r="MNK21" s="958"/>
      <c r="MNL21" s="958"/>
      <c r="MNM21" s="958"/>
      <c r="MNN21" s="958"/>
      <c r="MNO21" s="958"/>
      <c r="MNP21" s="958"/>
      <c r="MNQ21" s="958"/>
      <c r="MNR21" s="958"/>
      <c r="MNS21" s="958"/>
      <c r="MNT21" s="958"/>
      <c r="MNU21" s="958"/>
      <c r="MNV21" s="958"/>
      <c r="MNW21" s="958"/>
      <c r="MNX21" s="958"/>
      <c r="MNY21" s="958"/>
      <c r="MNZ21" s="958"/>
      <c r="MOA21" s="958"/>
      <c r="MOB21" s="958"/>
      <c r="MOC21" s="958"/>
      <c r="MOD21" s="958"/>
      <c r="MOE21" s="958"/>
      <c r="MOF21" s="958"/>
      <c r="MOG21" s="958"/>
      <c r="MOH21" s="958"/>
      <c r="MOI21" s="958"/>
      <c r="MOJ21" s="958"/>
      <c r="MOK21" s="958"/>
      <c r="MOL21" s="958"/>
      <c r="MOM21" s="958"/>
      <c r="MON21" s="958"/>
      <c r="MOO21" s="958"/>
      <c r="MOP21" s="958"/>
      <c r="MOQ21" s="958"/>
      <c r="MOR21" s="958"/>
      <c r="MOS21" s="958"/>
      <c r="MOT21" s="958"/>
      <c r="MOU21" s="958"/>
      <c r="MOV21" s="958"/>
      <c r="MOW21" s="958"/>
      <c r="MOX21" s="958"/>
      <c r="MOY21" s="958"/>
      <c r="MOZ21" s="958"/>
      <c r="MPA21" s="958"/>
      <c r="MPB21" s="958"/>
      <c r="MPC21" s="958"/>
      <c r="MPD21" s="958"/>
      <c r="MPE21" s="958"/>
      <c r="MPF21" s="958"/>
      <c r="MPG21" s="958"/>
      <c r="MPH21" s="958"/>
      <c r="MPI21" s="958"/>
      <c r="MPJ21" s="958"/>
      <c r="MPK21" s="958"/>
      <c r="MPL21" s="958"/>
      <c r="MPM21" s="958"/>
      <c r="MPN21" s="958"/>
      <c r="MPO21" s="958"/>
      <c r="MPP21" s="958"/>
      <c r="MPQ21" s="958"/>
      <c r="MPR21" s="958"/>
      <c r="MPS21" s="958"/>
      <c r="MPT21" s="958"/>
      <c r="MPU21" s="958"/>
      <c r="MPV21" s="958"/>
      <c r="MPW21" s="958"/>
      <c r="MPX21" s="958"/>
      <c r="MPY21" s="958"/>
      <c r="MPZ21" s="958"/>
      <c r="MQA21" s="958"/>
      <c r="MQB21" s="958"/>
      <c r="MQC21" s="958"/>
      <c r="MQD21" s="958"/>
      <c r="MQE21" s="958"/>
      <c r="MQF21" s="958"/>
      <c r="MQG21" s="958"/>
      <c r="MQH21" s="958"/>
      <c r="MQI21" s="958"/>
      <c r="MQJ21" s="958"/>
      <c r="MQK21" s="958"/>
      <c r="MQL21" s="958"/>
      <c r="MQM21" s="958"/>
      <c r="MQN21" s="958"/>
      <c r="MQO21" s="958"/>
      <c r="MQP21" s="958"/>
      <c r="MQQ21" s="958"/>
      <c r="MQR21" s="958"/>
      <c r="MQS21" s="958"/>
      <c r="MQT21" s="958"/>
      <c r="MQU21" s="958"/>
      <c r="MQV21" s="958"/>
      <c r="MQW21" s="958"/>
      <c r="MQX21" s="958"/>
      <c r="MQY21" s="958"/>
      <c r="MQZ21" s="958"/>
      <c r="MRA21" s="958"/>
      <c r="MRB21" s="958"/>
      <c r="MRC21" s="958"/>
      <c r="MRD21" s="958"/>
      <c r="MRE21" s="958"/>
      <c r="MRF21" s="958"/>
      <c r="MRG21" s="958"/>
      <c r="MRH21" s="958"/>
      <c r="MRI21" s="958"/>
      <c r="MRJ21" s="958"/>
      <c r="MRK21" s="958"/>
      <c r="MRL21" s="958"/>
      <c r="MRM21" s="958"/>
      <c r="MRN21" s="958"/>
      <c r="MRO21" s="958"/>
      <c r="MRP21" s="958"/>
      <c r="MRQ21" s="958"/>
      <c r="MRR21" s="958"/>
      <c r="MRS21" s="958"/>
      <c r="MRT21" s="958"/>
      <c r="MRU21" s="958"/>
      <c r="MRV21" s="958"/>
      <c r="MRW21" s="958"/>
      <c r="MRX21" s="958"/>
      <c r="MRY21" s="958"/>
      <c r="MRZ21" s="958"/>
      <c r="MSA21" s="958"/>
      <c r="MSB21" s="958"/>
      <c r="MSC21" s="958"/>
      <c r="MSD21" s="958"/>
      <c r="MSE21" s="958"/>
      <c r="MSF21" s="958"/>
      <c r="MSG21" s="958"/>
      <c r="MSH21" s="958"/>
      <c r="MSI21" s="958"/>
      <c r="MSJ21" s="958"/>
      <c r="MSK21" s="958"/>
      <c r="MSL21" s="958"/>
      <c r="MSM21" s="958"/>
      <c r="MSN21" s="958"/>
      <c r="MSO21" s="958"/>
      <c r="MSP21" s="958"/>
      <c r="MSQ21" s="958"/>
      <c r="MSR21" s="958"/>
      <c r="MSS21" s="958"/>
      <c r="MST21" s="958"/>
      <c r="MSU21" s="958"/>
      <c r="MSV21" s="958"/>
      <c r="MSW21" s="958"/>
      <c r="MSX21" s="958"/>
      <c r="MSY21" s="958"/>
      <c r="MSZ21" s="958"/>
      <c r="MTA21" s="958"/>
      <c r="MTB21" s="958"/>
      <c r="MTC21" s="958"/>
      <c r="MTD21" s="958"/>
      <c r="MTE21" s="958"/>
      <c r="MTF21" s="958"/>
      <c r="MTG21" s="958"/>
      <c r="MTH21" s="958"/>
      <c r="MTI21" s="958"/>
      <c r="MTJ21" s="958"/>
      <c r="MTK21" s="958"/>
      <c r="MTL21" s="958"/>
      <c r="MTM21" s="958"/>
      <c r="MTN21" s="958"/>
      <c r="MTO21" s="958"/>
      <c r="MTP21" s="958"/>
      <c r="MTQ21" s="958"/>
      <c r="MTR21" s="958"/>
      <c r="MTS21" s="958"/>
      <c r="MTT21" s="958"/>
      <c r="MTU21" s="958"/>
      <c r="MTV21" s="958"/>
      <c r="MTW21" s="958"/>
      <c r="MTX21" s="958"/>
      <c r="MTY21" s="958"/>
      <c r="MTZ21" s="958"/>
      <c r="MUA21" s="958"/>
      <c r="MUB21" s="958"/>
      <c r="MUC21" s="958"/>
      <c r="MUD21" s="958"/>
      <c r="MUE21" s="958"/>
      <c r="MUF21" s="958"/>
      <c r="MUG21" s="958"/>
      <c r="MUH21" s="958"/>
      <c r="MUI21" s="958"/>
      <c r="MUJ21" s="958"/>
      <c r="MUK21" s="958"/>
      <c r="MUL21" s="958"/>
      <c r="MUM21" s="958"/>
      <c r="MUN21" s="958"/>
      <c r="MUO21" s="958"/>
      <c r="MUP21" s="958"/>
      <c r="MUQ21" s="958"/>
      <c r="MUR21" s="958"/>
      <c r="MUS21" s="958"/>
      <c r="MUT21" s="958"/>
      <c r="MUU21" s="958"/>
      <c r="MUV21" s="958"/>
      <c r="MUW21" s="958"/>
      <c r="MUX21" s="958"/>
      <c r="MUY21" s="958"/>
      <c r="MUZ21" s="958"/>
      <c r="MVA21" s="958"/>
      <c r="MVB21" s="958"/>
      <c r="MVC21" s="958"/>
      <c r="MVD21" s="958"/>
      <c r="MVE21" s="958"/>
      <c r="MVF21" s="958"/>
      <c r="MVG21" s="958"/>
      <c r="MVH21" s="958"/>
      <c r="MVI21" s="958"/>
      <c r="MVJ21" s="958"/>
      <c r="MVK21" s="958"/>
      <c r="MVL21" s="958"/>
      <c r="MVM21" s="958"/>
      <c r="MVN21" s="958"/>
      <c r="MVO21" s="958"/>
      <c r="MVP21" s="958"/>
      <c r="MVQ21" s="958"/>
      <c r="MVR21" s="958"/>
      <c r="MVS21" s="958"/>
      <c r="MVT21" s="958"/>
      <c r="MVU21" s="958"/>
      <c r="MVV21" s="958"/>
      <c r="MVW21" s="958"/>
      <c r="MVX21" s="958"/>
      <c r="MVY21" s="958"/>
      <c r="MVZ21" s="958"/>
      <c r="MWA21" s="958"/>
      <c r="MWB21" s="958"/>
      <c r="MWC21" s="958"/>
      <c r="MWD21" s="958"/>
      <c r="MWE21" s="958"/>
      <c r="MWF21" s="958"/>
      <c r="MWG21" s="958"/>
      <c r="MWH21" s="958"/>
      <c r="MWI21" s="958"/>
      <c r="MWJ21" s="958"/>
      <c r="MWK21" s="958"/>
      <c r="MWL21" s="958"/>
      <c r="MWM21" s="958"/>
      <c r="MWN21" s="958"/>
      <c r="MWO21" s="958"/>
      <c r="MWP21" s="958"/>
      <c r="MWQ21" s="958"/>
      <c r="MWR21" s="958"/>
      <c r="MWS21" s="958"/>
      <c r="MWT21" s="958"/>
      <c r="MWU21" s="958"/>
      <c r="MWV21" s="958"/>
      <c r="MWW21" s="958"/>
      <c r="MWX21" s="958"/>
      <c r="MWY21" s="958"/>
      <c r="MWZ21" s="958"/>
      <c r="MXA21" s="958"/>
      <c r="MXB21" s="958"/>
      <c r="MXC21" s="958"/>
      <c r="MXD21" s="958"/>
      <c r="MXE21" s="958"/>
      <c r="MXF21" s="958"/>
      <c r="MXG21" s="958"/>
      <c r="MXH21" s="958"/>
      <c r="MXI21" s="958"/>
      <c r="MXJ21" s="958"/>
      <c r="MXK21" s="958"/>
      <c r="MXL21" s="958"/>
      <c r="MXM21" s="958"/>
      <c r="MXN21" s="958"/>
      <c r="MXO21" s="958"/>
      <c r="MXP21" s="958"/>
      <c r="MXQ21" s="958"/>
      <c r="MXR21" s="958"/>
      <c r="MXS21" s="958"/>
      <c r="MXT21" s="958"/>
      <c r="MXU21" s="958"/>
      <c r="MXV21" s="958"/>
      <c r="MXW21" s="958"/>
      <c r="MXX21" s="958"/>
      <c r="MXY21" s="958"/>
      <c r="MXZ21" s="958"/>
      <c r="MYA21" s="958"/>
      <c r="MYB21" s="958"/>
      <c r="MYC21" s="958"/>
      <c r="MYD21" s="958"/>
      <c r="MYE21" s="958"/>
      <c r="MYF21" s="958"/>
      <c r="MYG21" s="958"/>
      <c r="MYH21" s="958"/>
      <c r="MYI21" s="958"/>
      <c r="MYJ21" s="958"/>
      <c r="MYK21" s="958"/>
      <c r="MYL21" s="958"/>
      <c r="MYM21" s="958"/>
      <c r="MYN21" s="958"/>
      <c r="MYO21" s="958"/>
      <c r="MYP21" s="958"/>
      <c r="MYQ21" s="958"/>
      <c r="MYR21" s="958"/>
      <c r="MYS21" s="958"/>
      <c r="MYT21" s="958"/>
      <c r="MYU21" s="958"/>
      <c r="MYV21" s="958"/>
      <c r="MYW21" s="958"/>
      <c r="MYX21" s="958"/>
      <c r="MYY21" s="958"/>
      <c r="MYZ21" s="958"/>
      <c r="MZA21" s="958"/>
      <c r="MZB21" s="958"/>
      <c r="MZC21" s="958"/>
      <c r="MZD21" s="958"/>
      <c r="MZE21" s="958"/>
      <c r="MZF21" s="958"/>
      <c r="MZG21" s="958"/>
      <c r="MZH21" s="958"/>
      <c r="MZI21" s="958"/>
      <c r="MZJ21" s="958"/>
      <c r="MZK21" s="958"/>
      <c r="MZL21" s="958"/>
      <c r="MZM21" s="958"/>
      <c r="MZN21" s="958"/>
      <c r="MZO21" s="958"/>
      <c r="MZP21" s="958"/>
      <c r="MZQ21" s="958"/>
      <c r="MZR21" s="958"/>
      <c r="MZS21" s="958"/>
      <c r="MZT21" s="958"/>
      <c r="MZU21" s="958"/>
      <c r="MZV21" s="958"/>
      <c r="MZW21" s="958"/>
      <c r="MZX21" s="958"/>
      <c r="MZY21" s="958"/>
      <c r="MZZ21" s="958"/>
      <c r="NAA21" s="958"/>
      <c r="NAB21" s="958"/>
      <c r="NAC21" s="958"/>
      <c r="NAD21" s="958"/>
      <c r="NAE21" s="958"/>
      <c r="NAF21" s="958"/>
      <c r="NAG21" s="958"/>
      <c r="NAH21" s="958"/>
      <c r="NAI21" s="958"/>
      <c r="NAJ21" s="958"/>
      <c r="NAK21" s="958"/>
      <c r="NAL21" s="958"/>
      <c r="NAM21" s="958"/>
      <c r="NAN21" s="958"/>
      <c r="NAO21" s="958"/>
      <c r="NAP21" s="958"/>
      <c r="NAQ21" s="958"/>
      <c r="NAR21" s="958"/>
      <c r="NAS21" s="958"/>
      <c r="NAT21" s="958"/>
      <c r="NAU21" s="958"/>
      <c r="NAV21" s="958"/>
      <c r="NAW21" s="958"/>
      <c r="NAX21" s="958"/>
      <c r="NAY21" s="958"/>
      <c r="NAZ21" s="958"/>
      <c r="NBA21" s="958"/>
      <c r="NBB21" s="958"/>
      <c r="NBC21" s="958"/>
      <c r="NBD21" s="958"/>
      <c r="NBE21" s="958"/>
      <c r="NBF21" s="958"/>
      <c r="NBG21" s="958"/>
      <c r="NBH21" s="958"/>
      <c r="NBI21" s="958"/>
      <c r="NBJ21" s="958"/>
      <c r="NBK21" s="958"/>
      <c r="NBL21" s="958"/>
      <c r="NBM21" s="958"/>
      <c r="NBN21" s="958"/>
      <c r="NBO21" s="958"/>
      <c r="NBP21" s="958"/>
      <c r="NBQ21" s="958"/>
      <c r="NBR21" s="958"/>
      <c r="NBS21" s="958"/>
      <c r="NBT21" s="958"/>
      <c r="NBU21" s="958"/>
      <c r="NBV21" s="958"/>
      <c r="NBW21" s="958"/>
      <c r="NBX21" s="958"/>
      <c r="NBY21" s="958"/>
      <c r="NBZ21" s="958"/>
      <c r="NCA21" s="958"/>
      <c r="NCB21" s="958"/>
      <c r="NCC21" s="958"/>
      <c r="NCD21" s="958"/>
      <c r="NCE21" s="958"/>
      <c r="NCF21" s="958"/>
      <c r="NCG21" s="958"/>
      <c r="NCH21" s="958"/>
      <c r="NCI21" s="958"/>
      <c r="NCJ21" s="958"/>
      <c r="NCK21" s="958"/>
      <c r="NCL21" s="958"/>
      <c r="NCM21" s="958"/>
      <c r="NCN21" s="958"/>
      <c r="NCO21" s="958"/>
      <c r="NCP21" s="958"/>
      <c r="NCQ21" s="958"/>
      <c r="NCR21" s="958"/>
      <c r="NCS21" s="958"/>
      <c r="NCT21" s="958"/>
      <c r="NCU21" s="958"/>
      <c r="NCV21" s="958"/>
      <c r="NCW21" s="958"/>
      <c r="NCX21" s="958"/>
      <c r="NCY21" s="958"/>
      <c r="NCZ21" s="958"/>
      <c r="NDA21" s="958"/>
      <c r="NDB21" s="958"/>
      <c r="NDC21" s="958"/>
      <c r="NDD21" s="958"/>
      <c r="NDE21" s="958"/>
      <c r="NDF21" s="958"/>
      <c r="NDG21" s="958"/>
      <c r="NDH21" s="958"/>
      <c r="NDI21" s="958"/>
      <c r="NDJ21" s="958"/>
      <c r="NDK21" s="958"/>
      <c r="NDL21" s="958"/>
      <c r="NDM21" s="958"/>
      <c r="NDN21" s="958"/>
      <c r="NDO21" s="958"/>
      <c r="NDP21" s="958"/>
      <c r="NDQ21" s="958"/>
      <c r="NDR21" s="958"/>
      <c r="NDS21" s="958"/>
      <c r="NDT21" s="958"/>
      <c r="NDU21" s="958"/>
      <c r="NDV21" s="958"/>
      <c r="NDW21" s="958"/>
      <c r="NDX21" s="958"/>
      <c r="NDY21" s="958"/>
      <c r="NDZ21" s="958"/>
      <c r="NEA21" s="958"/>
      <c r="NEB21" s="958"/>
      <c r="NEC21" s="958"/>
      <c r="NED21" s="958"/>
      <c r="NEE21" s="958"/>
      <c r="NEF21" s="958"/>
      <c r="NEG21" s="958"/>
      <c r="NEH21" s="958"/>
      <c r="NEI21" s="958"/>
      <c r="NEJ21" s="958"/>
      <c r="NEK21" s="958"/>
      <c r="NEL21" s="958"/>
      <c r="NEM21" s="958"/>
      <c r="NEN21" s="958"/>
      <c r="NEO21" s="958"/>
      <c r="NEP21" s="958"/>
      <c r="NEQ21" s="958"/>
      <c r="NER21" s="958"/>
      <c r="NES21" s="958"/>
      <c r="NET21" s="958"/>
      <c r="NEU21" s="958"/>
      <c r="NEV21" s="958"/>
      <c r="NEW21" s="958"/>
      <c r="NEX21" s="958"/>
      <c r="NEY21" s="958"/>
      <c r="NEZ21" s="958"/>
      <c r="NFA21" s="958"/>
      <c r="NFB21" s="958"/>
      <c r="NFC21" s="958"/>
      <c r="NFD21" s="958"/>
      <c r="NFE21" s="958"/>
      <c r="NFF21" s="958"/>
      <c r="NFG21" s="958"/>
      <c r="NFH21" s="958"/>
      <c r="NFI21" s="958"/>
      <c r="NFJ21" s="958"/>
      <c r="NFK21" s="958"/>
      <c r="NFL21" s="958"/>
      <c r="NFM21" s="958"/>
      <c r="NFN21" s="958"/>
      <c r="NFO21" s="958"/>
      <c r="NFP21" s="958"/>
      <c r="NFQ21" s="958"/>
      <c r="NFR21" s="958"/>
      <c r="NFS21" s="958"/>
      <c r="NFT21" s="958"/>
      <c r="NFU21" s="958"/>
      <c r="NFV21" s="958"/>
      <c r="NFW21" s="958"/>
      <c r="NFX21" s="958"/>
      <c r="NFY21" s="958"/>
      <c r="NFZ21" s="958"/>
      <c r="NGA21" s="958"/>
      <c r="NGB21" s="958"/>
      <c r="NGC21" s="958"/>
      <c r="NGD21" s="958"/>
      <c r="NGE21" s="958"/>
      <c r="NGF21" s="958"/>
      <c r="NGG21" s="958"/>
      <c r="NGH21" s="958"/>
      <c r="NGI21" s="958"/>
      <c r="NGJ21" s="958"/>
      <c r="NGK21" s="958"/>
      <c r="NGL21" s="958"/>
      <c r="NGM21" s="958"/>
      <c r="NGN21" s="958"/>
      <c r="NGO21" s="958"/>
      <c r="NGP21" s="958"/>
      <c r="NGQ21" s="958"/>
      <c r="NGR21" s="958"/>
      <c r="NGS21" s="958"/>
      <c r="NGT21" s="958"/>
      <c r="NGU21" s="958"/>
      <c r="NGV21" s="958"/>
      <c r="NGW21" s="958"/>
      <c r="NGX21" s="958"/>
      <c r="NGY21" s="958"/>
      <c r="NGZ21" s="958"/>
      <c r="NHA21" s="958"/>
      <c r="NHB21" s="958"/>
      <c r="NHC21" s="958"/>
      <c r="NHD21" s="958"/>
      <c r="NHE21" s="958"/>
      <c r="NHF21" s="958"/>
      <c r="NHG21" s="958"/>
      <c r="NHH21" s="958"/>
      <c r="NHI21" s="958"/>
      <c r="NHJ21" s="958"/>
      <c r="NHK21" s="958"/>
      <c r="NHL21" s="958"/>
      <c r="NHM21" s="958"/>
      <c r="NHN21" s="958"/>
      <c r="NHO21" s="958"/>
      <c r="NHP21" s="958"/>
      <c r="NHQ21" s="958"/>
      <c r="NHR21" s="958"/>
      <c r="NHS21" s="958"/>
      <c r="NHT21" s="958"/>
      <c r="NHU21" s="958"/>
      <c r="NHV21" s="958"/>
      <c r="NHW21" s="958"/>
      <c r="NHX21" s="958"/>
      <c r="NHY21" s="958"/>
      <c r="NHZ21" s="958"/>
      <c r="NIA21" s="958"/>
      <c r="NIB21" s="958"/>
      <c r="NIC21" s="958"/>
      <c r="NID21" s="958"/>
      <c r="NIE21" s="958"/>
      <c r="NIF21" s="958"/>
      <c r="NIG21" s="958"/>
      <c r="NIH21" s="958"/>
      <c r="NII21" s="958"/>
      <c r="NIJ21" s="958"/>
      <c r="NIK21" s="958"/>
      <c r="NIL21" s="958"/>
      <c r="NIM21" s="958"/>
      <c r="NIN21" s="958"/>
      <c r="NIO21" s="958"/>
      <c r="NIP21" s="958"/>
      <c r="NIQ21" s="958"/>
      <c r="NIR21" s="958"/>
      <c r="NIS21" s="958"/>
      <c r="NIT21" s="958"/>
      <c r="NIU21" s="958"/>
      <c r="NIV21" s="958"/>
      <c r="NIW21" s="958"/>
      <c r="NIX21" s="958"/>
      <c r="NIY21" s="958"/>
      <c r="NIZ21" s="958"/>
      <c r="NJA21" s="958"/>
      <c r="NJB21" s="958"/>
      <c r="NJC21" s="958"/>
      <c r="NJD21" s="958"/>
      <c r="NJE21" s="958"/>
      <c r="NJF21" s="958"/>
      <c r="NJG21" s="958"/>
      <c r="NJH21" s="958"/>
      <c r="NJI21" s="958"/>
      <c r="NJJ21" s="958"/>
      <c r="NJK21" s="958"/>
      <c r="NJL21" s="958"/>
      <c r="NJM21" s="958"/>
      <c r="NJN21" s="958"/>
      <c r="NJO21" s="958"/>
      <c r="NJP21" s="958"/>
      <c r="NJQ21" s="958"/>
      <c r="NJR21" s="958"/>
      <c r="NJS21" s="958"/>
      <c r="NJT21" s="958"/>
      <c r="NJU21" s="958"/>
      <c r="NJV21" s="958"/>
      <c r="NJW21" s="958"/>
      <c r="NJX21" s="958"/>
      <c r="NJY21" s="958"/>
      <c r="NJZ21" s="958"/>
      <c r="NKA21" s="958"/>
      <c r="NKB21" s="958"/>
      <c r="NKC21" s="958"/>
      <c r="NKD21" s="958"/>
      <c r="NKE21" s="958"/>
      <c r="NKF21" s="958"/>
      <c r="NKG21" s="958"/>
      <c r="NKH21" s="958"/>
      <c r="NKI21" s="958"/>
      <c r="NKJ21" s="958"/>
      <c r="NKK21" s="958"/>
      <c r="NKL21" s="958"/>
      <c r="NKM21" s="958"/>
      <c r="NKN21" s="958"/>
      <c r="NKO21" s="958"/>
      <c r="NKP21" s="958"/>
      <c r="NKQ21" s="958"/>
      <c r="NKR21" s="958"/>
      <c r="NKS21" s="958"/>
      <c r="NKT21" s="958"/>
      <c r="NKU21" s="958"/>
      <c r="NKV21" s="958"/>
      <c r="NKW21" s="958"/>
      <c r="NKX21" s="958"/>
      <c r="NKY21" s="958"/>
      <c r="NKZ21" s="958"/>
      <c r="NLA21" s="958"/>
      <c r="NLB21" s="958"/>
      <c r="NLC21" s="958"/>
      <c r="NLD21" s="958"/>
      <c r="NLE21" s="958"/>
      <c r="NLF21" s="958"/>
      <c r="NLG21" s="958"/>
      <c r="NLH21" s="958"/>
      <c r="NLI21" s="958"/>
      <c r="NLJ21" s="958"/>
      <c r="NLK21" s="958"/>
      <c r="NLL21" s="958"/>
      <c r="NLM21" s="958"/>
      <c r="NLN21" s="958"/>
      <c r="NLO21" s="958"/>
      <c r="NLP21" s="958"/>
      <c r="NLQ21" s="958"/>
      <c r="NLR21" s="958"/>
      <c r="NLS21" s="958"/>
      <c r="NLT21" s="958"/>
      <c r="NLU21" s="958"/>
      <c r="NLV21" s="958"/>
      <c r="NLW21" s="958"/>
      <c r="NLX21" s="958"/>
      <c r="NLY21" s="958"/>
      <c r="NLZ21" s="958"/>
      <c r="NMA21" s="958"/>
      <c r="NMB21" s="958"/>
      <c r="NMC21" s="958"/>
      <c r="NMD21" s="958"/>
      <c r="NME21" s="958"/>
      <c r="NMF21" s="958"/>
      <c r="NMG21" s="958"/>
      <c r="NMH21" s="958"/>
      <c r="NMI21" s="958"/>
      <c r="NMJ21" s="958"/>
      <c r="NMK21" s="958"/>
      <c r="NML21" s="958"/>
      <c r="NMM21" s="958"/>
      <c r="NMN21" s="958"/>
      <c r="NMO21" s="958"/>
      <c r="NMP21" s="958"/>
      <c r="NMQ21" s="958"/>
      <c r="NMR21" s="958"/>
      <c r="NMS21" s="958"/>
      <c r="NMT21" s="958"/>
      <c r="NMU21" s="958"/>
      <c r="NMV21" s="958"/>
      <c r="NMW21" s="958"/>
      <c r="NMX21" s="958"/>
      <c r="NMY21" s="958"/>
      <c r="NMZ21" s="958"/>
      <c r="NNA21" s="958"/>
      <c r="NNB21" s="958"/>
      <c r="NNC21" s="958"/>
      <c r="NND21" s="958"/>
      <c r="NNE21" s="958"/>
      <c r="NNF21" s="958"/>
      <c r="NNG21" s="958"/>
      <c r="NNH21" s="958"/>
      <c r="NNI21" s="958"/>
      <c r="NNJ21" s="958"/>
      <c r="NNK21" s="958"/>
      <c r="NNL21" s="958"/>
      <c r="NNM21" s="958"/>
      <c r="NNN21" s="958"/>
      <c r="NNO21" s="958"/>
      <c r="NNP21" s="958"/>
      <c r="NNQ21" s="958"/>
      <c r="NNR21" s="958"/>
      <c r="NNS21" s="958"/>
      <c r="NNT21" s="958"/>
      <c r="NNU21" s="958"/>
      <c r="NNV21" s="958"/>
      <c r="NNW21" s="958"/>
      <c r="NNX21" s="958"/>
      <c r="NNY21" s="958"/>
      <c r="NNZ21" s="958"/>
      <c r="NOA21" s="958"/>
      <c r="NOB21" s="958"/>
      <c r="NOC21" s="958"/>
      <c r="NOD21" s="958"/>
      <c r="NOE21" s="958"/>
      <c r="NOF21" s="958"/>
      <c r="NOG21" s="958"/>
      <c r="NOH21" s="958"/>
      <c r="NOI21" s="958"/>
      <c r="NOJ21" s="958"/>
      <c r="NOK21" s="958"/>
      <c r="NOL21" s="958"/>
      <c r="NOM21" s="958"/>
      <c r="NON21" s="958"/>
      <c r="NOO21" s="958"/>
      <c r="NOP21" s="958"/>
      <c r="NOQ21" s="958"/>
      <c r="NOR21" s="958"/>
      <c r="NOS21" s="958"/>
      <c r="NOT21" s="958"/>
      <c r="NOU21" s="958"/>
      <c r="NOV21" s="958"/>
      <c r="NOW21" s="958"/>
      <c r="NOX21" s="958"/>
      <c r="NOY21" s="958"/>
      <c r="NOZ21" s="958"/>
      <c r="NPA21" s="958"/>
      <c r="NPB21" s="958"/>
      <c r="NPC21" s="958"/>
      <c r="NPD21" s="958"/>
      <c r="NPE21" s="958"/>
      <c r="NPF21" s="958"/>
      <c r="NPG21" s="958"/>
      <c r="NPH21" s="958"/>
      <c r="NPI21" s="958"/>
      <c r="NPJ21" s="958"/>
      <c r="NPK21" s="958"/>
      <c r="NPL21" s="958"/>
      <c r="NPM21" s="958"/>
      <c r="NPN21" s="958"/>
      <c r="NPO21" s="958"/>
      <c r="NPP21" s="958"/>
      <c r="NPQ21" s="958"/>
      <c r="NPR21" s="958"/>
      <c r="NPS21" s="958"/>
      <c r="NPT21" s="958"/>
      <c r="NPU21" s="958"/>
      <c r="NPV21" s="958"/>
      <c r="NPW21" s="958"/>
      <c r="NPX21" s="958"/>
      <c r="NPY21" s="958"/>
      <c r="NPZ21" s="958"/>
      <c r="NQA21" s="958"/>
      <c r="NQB21" s="958"/>
      <c r="NQC21" s="958"/>
      <c r="NQD21" s="958"/>
      <c r="NQE21" s="958"/>
      <c r="NQF21" s="958"/>
      <c r="NQG21" s="958"/>
      <c r="NQH21" s="958"/>
      <c r="NQI21" s="958"/>
      <c r="NQJ21" s="958"/>
      <c r="NQK21" s="958"/>
      <c r="NQL21" s="958"/>
      <c r="NQM21" s="958"/>
      <c r="NQN21" s="958"/>
      <c r="NQO21" s="958"/>
      <c r="NQP21" s="958"/>
      <c r="NQQ21" s="958"/>
      <c r="NQR21" s="958"/>
      <c r="NQS21" s="958"/>
      <c r="NQT21" s="958"/>
      <c r="NQU21" s="958"/>
      <c r="NQV21" s="958"/>
      <c r="NQW21" s="958"/>
      <c r="NQX21" s="958"/>
      <c r="NQY21" s="958"/>
      <c r="NQZ21" s="958"/>
      <c r="NRA21" s="958"/>
      <c r="NRB21" s="958"/>
      <c r="NRC21" s="958"/>
      <c r="NRD21" s="958"/>
      <c r="NRE21" s="958"/>
      <c r="NRF21" s="958"/>
      <c r="NRG21" s="958"/>
      <c r="NRH21" s="958"/>
      <c r="NRI21" s="958"/>
      <c r="NRJ21" s="958"/>
      <c r="NRK21" s="958"/>
      <c r="NRL21" s="958"/>
      <c r="NRM21" s="958"/>
      <c r="NRN21" s="958"/>
      <c r="NRO21" s="958"/>
      <c r="NRP21" s="958"/>
      <c r="NRQ21" s="958"/>
      <c r="NRR21" s="958"/>
      <c r="NRS21" s="958"/>
      <c r="NRT21" s="958"/>
      <c r="NRU21" s="958"/>
      <c r="NRV21" s="958"/>
      <c r="NRW21" s="958"/>
      <c r="NRX21" s="958"/>
      <c r="NRY21" s="958"/>
      <c r="NRZ21" s="958"/>
      <c r="NSA21" s="958"/>
      <c r="NSB21" s="958"/>
      <c r="NSC21" s="958"/>
      <c r="NSD21" s="958"/>
      <c r="NSE21" s="958"/>
      <c r="NSF21" s="958"/>
      <c r="NSG21" s="958"/>
      <c r="NSH21" s="958"/>
      <c r="NSI21" s="958"/>
      <c r="NSJ21" s="958"/>
      <c r="NSK21" s="958"/>
      <c r="NSL21" s="958"/>
      <c r="NSM21" s="958"/>
      <c r="NSN21" s="958"/>
      <c r="NSO21" s="958"/>
      <c r="NSP21" s="958"/>
      <c r="NSQ21" s="958"/>
      <c r="NSR21" s="958"/>
      <c r="NSS21" s="958"/>
      <c r="NST21" s="958"/>
      <c r="NSU21" s="958"/>
      <c r="NSV21" s="958"/>
      <c r="NSW21" s="958"/>
      <c r="NSX21" s="958"/>
      <c r="NSY21" s="958"/>
      <c r="NSZ21" s="958"/>
      <c r="NTA21" s="958"/>
      <c r="NTB21" s="958"/>
      <c r="NTC21" s="958"/>
      <c r="NTD21" s="958"/>
      <c r="NTE21" s="958"/>
      <c r="NTF21" s="958"/>
      <c r="NTG21" s="958"/>
      <c r="NTH21" s="958"/>
      <c r="NTI21" s="958"/>
      <c r="NTJ21" s="958"/>
      <c r="NTK21" s="958"/>
      <c r="NTL21" s="958"/>
      <c r="NTM21" s="958"/>
      <c r="NTN21" s="958"/>
      <c r="NTO21" s="958"/>
      <c r="NTP21" s="958"/>
      <c r="NTQ21" s="958"/>
      <c r="NTR21" s="958"/>
      <c r="NTS21" s="958"/>
      <c r="NTT21" s="958"/>
      <c r="NTU21" s="958"/>
      <c r="NTV21" s="958"/>
      <c r="NTW21" s="958"/>
      <c r="NTX21" s="958"/>
      <c r="NTY21" s="958"/>
      <c r="NTZ21" s="958"/>
      <c r="NUA21" s="958"/>
      <c r="NUB21" s="958"/>
      <c r="NUC21" s="958"/>
      <c r="NUD21" s="958"/>
      <c r="NUE21" s="958"/>
      <c r="NUF21" s="958"/>
      <c r="NUG21" s="958"/>
      <c r="NUH21" s="958"/>
      <c r="NUI21" s="958"/>
      <c r="NUJ21" s="958"/>
      <c r="NUK21" s="958"/>
      <c r="NUL21" s="958"/>
      <c r="NUM21" s="958"/>
      <c r="NUN21" s="958"/>
      <c r="NUO21" s="958"/>
      <c r="NUP21" s="958"/>
      <c r="NUQ21" s="958"/>
      <c r="NUR21" s="958"/>
      <c r="NUS21" s="958"/>
      <c r="NUT21" s="958"/>
      <c r="NUU21" s="958"/>
      <c r="NUV21" s="958"/>
      <c r="NUW21" s="958"/>
      <c r="NUX21" s="958"/>
      <c r="NUY21" s="958"/>
      <c r="NUZ21" s="958"/>
      <c r="NVA21" s="958"/>
      <c r="NVB21" s="958"/>
      <c r="NVC21" s="958"/>
      <c r="NVD21" s="958"/>
      <c r="NVE21" s="958"/>
      <c r="NVF21" s="958"/>
      <c r="NVG21" s="958"/>
      <c r="NVH21" s="958"/>
      <c r="NVI21" s="958"/>
      <c r="NVJ21" s="958"/>
      <c r="NVK21" s="958"/>
      <c r="NVL21" s="958"/>
      <c r="NVM21" s="958"/>
      <c r="NVN21" s="958"/>
      <c r="NVO21" s="958"/>
      <c r="NVP21" s="958"/>
      <c r="NVQ21" s="958"/>
      <c r="NVR21" s="958"/>
      <c r="NVS21" s="958"/>
      <c r="NVT21" s="958"/>
      <c r="NVU21" s="958"/>
      <c r="NVV21" s="958"/>
      <c r="NVW21" s="958"/>
      <c r="NVX21" s="958"/>
      <c r="NVY21" s="958"/>
      <c r="NVZ21" s="958"/>
      <c r="NWA21" s="958"/>
      <c r="NWB21" s="958"/>
      <c r="NWC21" s="958"/>
      <c r="NWD21" s="958"/>
      <c r="NWE21" s="958"/>
      <c r="NWF21" s="958"/>
      <c r="NWG21" s="958"/>
      <c r="NWH21" s="958"/>
      <c r="NWI21" s="958"/>
      <c r="NWJ21" s="958"/>
      <c r="NWK21" s="958"/>
      <c r="NWL21" s="958"/>
      <c r="NWM21" s="958"/>
      <c r="NWN21" s="958"/>
      <c r="NWO21" s="958"/>
      <c r="NWP21" s="958"/>
      <c r="NWQ21" s="958"/>
      <c r="NWR21" s="958"/>
      <c r="NWS21" s="958"/>
      <c r="NWT21" s="958"/>
      <c r="NWU21" s="958"/>
      <c r="NWV21" s="958"/>
      <c r="NWW21" s="958"/>
      <c r="NWX21" s="958"/>
      <c r="NWY21" s="958"/>
      <c r="NWZ21" s="958"/>
      <c r="NXA21" s="958"/>
      <c r="NXB21" s="958"/>
      <c r="NXC21" s="958"/>
      <c r="NXD21" s="958"/>
      <c r="NXE21" s="958"/>
      <c r="NXF21" s="958"/>
      <c r="NXG21" s="958"/>
      <c r="NXH21" s="958"/>
      <c r="NXI21" s="958"/>
      <c r="NXJ21" s="958"/>
      <c r="NXK21" s="958"/>
      <c r="NXL21" s="958"/>
      <c r="NXM21" s="958"/>
      <c r="NXN21" s="958"/>
      <c r="NXO21" s="958"/>
      <c r="NXP21" s="958"/>
      <c r="NXQ21" s="958"/>
      <c r="NXR21" s="958"/>
      <c r="NXS21" s="958"/>
      <c r="NXT21" s="958"/>
      <c r="NXU21" s="958"/>
      <c r="NXV21" s="958"/>
      <c r="NXW21" s="958"/>
      <c r="NXX21" s="958"/>
      <c r="NXY21" s="958"/>
      <c r="NXZ21" s="958"/>
      <c r="NYA21" s="958"/>
      <c r="NYB21" s="958"/>
      <c r="NYC21" s="958"/>
      <c r="NYD21" s="958"/>
      <c r="NYE21" s="958"/>
      <c r="NYF21" s="958"/>
      <c r="NYG21" s="958"/>
      <c r="NYH21" s="958"/>
      <c r="NYI21" s="958"/>
      <c r="NYJ21" s="958"/>
      <c r="NYK21" s="958"/>
      <c r="NYL21" s="958"/>
      <c r="NYM21" s="958"/>
      <c r="NYN21" s="958"/>
      <c r="NYO21" s="958"/>
      <c r="NYP21" s="958"/>
      <c r="NYQ21" s="958"/>
      <c r="NYR21" s="958"/>
      <c r="NYS21" s="958"/>
      <c r="NYT21" s="958"/>
      <c r="NYU21" s="958"/>
      <c r="NYV21" s="958"/>
      <c r="NYW21" s="958"/>
      <c r="NYX21" s="958"/>
      <c r="NYY21" s="958"/>
      <c r="NYZ21" s="958"/>
      <c r="NZA21" s="958"/>
      <c r="NZB21" s="958"/>
      <c r="NZC21" s="958"/>
      <c r="NZD21" s="958"/>
      <c r="NZE21" s="958"/>
      <c r="NZF21" s="958"/>
      <c r="NZG21" s="958"/>
      <c r="NZH21" s="958"/>
      <c r="NZI21" s="958"/>
      <c r="NZJ21" s="958"/>
      <c r="NZK21" s="958"/>
      <c r="NZL21" s="958"/>
      <c r="NZM21" s="958"/>
      <c r="NZN21" s="958"/>
      <c r="NZO21" s="958"/>
      <c r="NZP21" s="958"/>
      <c r="NZQ21" s="958"/>
      <c r="NZR21" s="958"/>
      <c r="NZS21" s="958"/>
      <c r="NZT21" s="958"/>
      <c r="NZU21" s="958"/>
      <c r="NZV21" s="958"/>
      <c r="NZW21" s="958"/>
      <c r="NZX21" s="958"/>
      <c r="NZY21" s="958"/>
      <c r="NZZ21" s="958"/>
      <c r="OAA21" s="958"/>
      <c r="OAB21" s="958"/>
      <c r="OAC21" s="958"/>
      <c r="OAD21" s="958"/>
      <c r="OAE21" s="958"/>
      <c r="OAF21" s="958"/>
      <c r="OAG21" s="958"/>
      <c r="OAH21" s="958"/>
      <c r="OAI21" s="958"/>
      <c r="OAJ21" s="958"/>
      <c r="OAK21" s="958"/>
      <c r="OAL21" s="958"/>
      <c r="OAM21" s="958"/>
      <c r="OAN21" s="958"/>
      <c r="OAO21" s="958"/>
      <c r="OAP21" s="958"/>
      <c r="OAQ21" s="958"/>
      <c r="OAR21" s="958"/>
      <c r="OAS21" s="958"/>
      <c r="OAT21" s="958"/>
      <c r="OAU21" s="958"/>
      <c r="OAV21" s="958"/>
      <c r="OAW21" s="958"/>
      <c r="OAX21" s="958"/>
      <c r="OAY21" s="958"/>
      <c r="OAZ21" s="958"/>
      <c r="OBA21" s="958"/>
      <c r="OBB21" s="958"/>
      <c r="OBC21" s="958"/>
      <c r="OBD21" s="958"/>
      <c r="OBE21" s="958"/>
      <c r="OBF21" s="958"/>
      <c r="OBG21" s="958"/>
      <c r="OBH21" s="958"/>
      <c r="OBI21" s="958"/>
      <c r="OBJ21" s="958"/>
      <c r="OBK21" s="958"/>
      <c r="OBL21" s="958"/>
      <c r="OBM21" s="958"/>
      <c r="OBN21" s="958"/>
      <c r="OBO21" s="958"/>
      <c r="OBP21" s="958"/>
      <c r="OBQ21" s="958"/>
      <c r="OBR21" s="958"/>
      <c r="OBS21" s="958"/>
      <c r="OBT21" s="958"/>
      <c r="OBU21" s="958"/>
      <c r="OBV21" s="958"/>
      <c r="OBW21" s="958"/>
      <c r="OBX21" s="958"/>
      <c r="OBY21" s="958"/>
      <c r="OBZ21" s="958"/>
      <c r="OCA21" s="958"/>
      <c r="OCB21" s="958"/>
      <c r="OCC21" s="958"/>
      <c r="OCD21" s="958"/>
      <c r="OCE21" s="958"/>
      <c r="OCF21" s="958"/>
      <c r="OCG21" s="958"/>
      <c r="OCH21" s="958"/>
      <c r="OCI21" s="958"/>
      <c r="OCJ21" s="958"/>
      <c r="OCK21" s="958"/>
      <c r="OCL21" s="958"/>
      <c r="OCM21" s="958"/>
      <c r="OCN21" s="958"/>
      <c r="OCO21" s="958"/>
      <c r="OCP21" s="958"/>
      <c r="OCQ21" s="958"/>
      <c r="OCR21" s="958"/>
      <c r="OCS21" s="958"/>
      <c r="OCT21" s="958"/>
      <c r="OCU21" s="958"/>
      <c r="OCV21" s="958"/>
      <c r="OCW21" s="958"/>
      <c r="OCX21" s="958"/>
      <c r="OCY21" s="958"/>
      <c r="OCZ21" s="958"/>
      <c r="ODA21" s="958"/>
      <c r="ODB21" s="958"/>
      <c r="ODC21" s="958"/>
      <c r="ODD21" s="958"/>
      <c r="ODE21" s="958"/>
      <c r="ODF21" s="958"/>
      <c r="ODG21" s="958"/>
      <c r="ODH21" s="958"/>
      <c r="ODI21" s="958"/>
      <c r="ODJ21" s="958"/>
      <c r="ODK21" s="958"/>
      <c r="ODL21" s="958"/>
      <c r="ODM21" s="958"/>
      <c r="ODN21" s="958"/>
      <c r="ODO21" s="958"/>
      <c r="ODP21" s="958"/>
      <c r="ODQ21" s="958"/>
      <c r="ODR21" s="958"/>
      <c r="ODS21" s="958"/>
      <c r="ODT21" s="958"/>
      <c r="ODU21" s="958"/>
      <c r="ODV21" s="958"/>
      <c r="ODW21" s="958"/>
      <c r="ODX21" s="958"/>
      <c r="ODY21" s="958"/>
      <c r="ODZ21" s="958"/>
      <c r="OEA21" s="958"/>
      <c r="OEB21" s="958"/>
      <c r="OEC21" s="958"/>
      <c r="OED21" s="958"/>
      <c r="OEE21" s="958"/>
      <c r="OEF21" s="958"/>
      <c r="OEG21" s="958"/>
      <c r="OEH21" s="958"/>
      <c r="OEI21" s="958"/>
      <c r="OEJ21" s="958"/>
      <c r="OEK21" s="958"/>
      <c r="OEL21" s="958"/>
      <c r="OEM21" s="958"/>
      <c r="OEN21" s="958"/>
      <c r="OEO21" s="958"/>
      <c r="OEP21" s="958"/>
      <c r="OEQ21" s="958"/>
      <c r="OER21" s="958"/>
      <c r="OES21" s="958"/>
      <c r="OET21" s="958"/>
      <c r="OEU21" s="958"/>
      <c r="OEV21" s="958"/>
      <c r="OEW21" s="958"/>
      <c r="OEX21" s="958"/>
      <c r="OEY21" s="958"/>
      <c r="OEZ21" s="958"/>
      <c r="OFA21" s="958"/>
      <c r="OFB21" s="958"/>
      <c r="OFC21" s="958"/>
      <c r="OFD21" s="958"/>
      <c r="OFE21" s="958"/>
      <c r="OFF21" s="958"/>
      <c r="OFG21" s="958"/>
      <c r="OFH21" s="958"/>
      <c r="OFI21" s="958"/>
      <c r="OFJ21" s="958"/>
      <c r="OFK21" s="958"/>
      <c r="OFL21" s="958"/>
      <c r="OFM21" s="958"/>
      <c r="OFN21" s="958"/>
      <c r="OFO21" s="958"/>
      <c r="OFP21" s="958"/>
      <c r="OFQ21" s="958"/>
      <c r="OFR21" s="958"/>
      <c r="OFS21" s="958"/>
      <c r="OFT21" s="958"/>
      <c r="OFU21" s="958"/>
      <c r="OFV21" s="958"/>
      <c r="OFW21" s="958"/>
      <c r="OFX21" s="958"/>
      <c r="OFY21" s="958"/>
      <c r="OFZ21" s="958"/>
      <c r="OGA21" s="958"/>
      <c r="OGB21" s="958"/>
      <c r="OGC21" s="958"/>
      <c r="OGD21" s="958"/>
      <c r="OGE21" s="958"/>
      <c r="OGF21" s="958"/>
      <c r="OGG21" s="958"/>
      <c r="OGH21" s="958"/>
      <c r="OGI21" s="958"/>
      <c r="OGJ21" s="958"/>
      <c r="OGK21" s="958"/>
      <c r="OGL21" s="958"/>
      <c r="OGM21" s="958"/>
      <c r="OGN21" s="958"/>
      <c r="OGO21" s="958"/>
      <c r="OGP21" s="958"/>
      <c r="OGQ21" s="958"/>
      <c r="OGR21" s="958"/>
      <c r="OGS21" s="958"/>
      <c r="OGT21" s="958"/>
      <c r="OGU21" s="958"/>
      <c r="OGV21" s="958"/>
      <c r="OGW21" s="958"/>
      <c r="OGX21" s="958"/>
      <c r="OGY21" s="958"/>
      <c r="OGZ21" s="958"/>
      <c r="OHA21" s="958"/>
      <c r="OHB21" s="958"/>
      <c r="OHC21" s="958"/>
      <c r="OHD21" s="958"/>
      <c r="OHE21" s="958"/>
      <c r="OHF21" s="958"/>
      <c r="OHG21" s="958"/>
      <c r="OHH21" s="958"/>
      <c r="OHI21" s="958"/>
      <c r="OHJ21" s="958"/>
      <c r="OHK21" s="958"/>
      <c r="OHL21" s="958"/>
      <c r="OHM21" s="958"/>
      <c r="OHN21" s="958"/>
      <c r="OHO21" s="958"/>
      <c r="OHP21" s="958"/>
      <c r="OHQ21" s="958"/>
      <c r="OHR21" s="958"/>
      <c r="OHS21" s="958"/>
      <c r="OHT21" s="958"/>
      <c r="OHU21" s="958"/>
      <c r="OHV21" s="958"/>
      <c r="OHW21" s="958"/>
      <c r="OHX21" s="958"/>
      <c r="OHY21" s="958"/>
      <c r="OHZ21" s="958"/>
      <c r="OIA21" s="958"/>
      <c r="OIB21" s="958"/>
      <c r="OIC21" s="958"/>
      <c r="OID21" s="958"/>
      <c r="OIE21" s="958"/>
      <c r="OIF21" s="958"/>
      <c r="OIG21" s="958"/>
      <c r="OIH21" s="958"/>
      <c r="OII21" s="958"/>
      <c r="OIJ21" s="958"/>
      <c r="OIK21" s="958"/>
      <c r="OIL21" s="958"/>
      <c r="OIM21" s="958"/>
      <c r="OIN21" s="958"/>
      <c r="OIO21" s="958"/>
      <c r="OIP21" s="958"/>
      <c r="OIQ21" s="958"/>
      <c r="OIR21" s="958"/>
      <c r="OIS21" s="958"/>
      <c r="OIT21" s="958"/>
      <c r="OIU21" s="958"/>
      <c r="OIV21" s="958"/>
      <c r="OIW21" s="958"/>
      <c r="OIX21" s="958"/>
      <c r="OIY21" s="958"/>
      <c r="OIZ21" s="958"/>
      <c r="OJA21" s="958"/>
      <c r="OJB21" s="958"/>
      <c r="OJC21" s="958"/>
      <c r="OJD21" s="958"/>
      <c r="OJE21" s="958"/>
      <c r="OJF21" s="958"/>
      <c r="OJG21" s="958"/>
      <c r="OJH21" s="958"/>
      <c r="OJI21" s="958"/>
      <c r="OJJ21" s="958"/>
      <c r="OJK21" s="958"/>
      <c r="OJL21" s="958"/>
      <c r="OJM21" s="958"/>
      <c r="OJN21" s="958"/>
      <c r="OJO21" s="958"/>
      <c r="OJP21" s="958"/>
      <c r="OJQ21" s="958"/>
      <c r="OJR21" s="958"/>
      <c r="OJS21" s="958"/>
      <c r="OJT21" s="958"/>
      <c r="OJU21" s="958"/>
      <c r="OJV21" s="958"/>
      <c r="OJW21" s="958"/>
      <c r="OJX21" s="958"/>
      <c r="OJY21" s="958"/>
      <c r="OJZ21" s="958"/>
      <c r="OKA21" s="958"/>
      <c r="OKB21" s="958"/>
      <c r="OKC21" s="958"/>
      <c r="OKD21" s="958"/>
      <c r="OKE21" s="958"/>
      <c r="OKF21" s="958"/>
      <c r="OKG21" s="958"/>
      <c r="OKH21" s="958"/>
      <c r="OKI21" s="958"/>
      <c r="OKJ21" s="958"/>
      <c r="OKK21" s="958"/>
      <c r="OKL21" s="958"/>
      <c r="OKM21" s="958"/>
      <c r="OKN21" s="958"/>
      <c r="OKO21" s="958"/>
      <c r="OKP21" s="958"/>
      <c r="OKQ21" s="958"/>
      <c r="OKR21" s="958"/>
      <c r="OKS21" s="958"/>
      <c r="OKT21" s="958"/>
      <c r="OKU21" s="958"/>
      <c r="OKV21" s="958"/>
      <c r="OKW21" s="958"/>
      <c r="OKX21" s="958"/>
      <c r="OKY21" s="958"/>
      <c r="OKZ21" s="958"/>
      <c r="OLA21" s="958"/>
      <c r="OLB21" s="958"/>
      <c r="OLC21" s="958"/>
      <c r="OLD21" s="958"/>
      <c r="OLE21" s="958"/>
      <c r="OLF21" s="958"/>
      <c r="OLG21" s="958"/>
      <c r="OLH21" s="958"/>
      <c r="OLI21" s="958"/>
      <c r="OLJ21" s="958"/>
      <c r="OLK21" s="958"/>
      <c r="OLL21" s="958"/>
      <c r="OLM21" s="958"/>
      <c r="OLN21" s="958"/>
      <c r="OLO21" s="958"/>
      <c r="OLP21" s="958"/>
      <c r="OLQ21" s="958"/>
      <c r="OLR21" s="958"/>
      <c r="OLS21" s="958"/>
      <c r="OLT21" s="958"/>
      <c r="OLU21" s="958"/>
      <c r="OLV21" s="958"/>
      <c r="OLW21" s="958"/>
      <c r="OLX21" s="958"/>
      <c r="OLY21" s="958"/>
      <c r="OLZ21" s="958"/>
      <c r="OMA21" s="958"/>
      <c r="OMB21" s="958"/>
      <c r="OMC21" s="958"/>
      <c r="OMD21" s="958"/>
      <c r="OME21" s="958"/>
      <c r="OMF21" s="958"/>
      <c r="OMG21" s="958"/>
      <c r="OMH21" s="958"/>
      <c r="OMI21" s="958"/>
      <c r="OMJ21" s="958"/>
      <c r="OMK21" s="958"/>
      <c r="OML21" s="958"/>
      <c r="OMM21" s="958"/>
      <c r="OMN21" s="958"/>
      <c r="OMO21" s="958"/>
      <c r="OMP21" s="958"/>
      <c r="OMQ21" s="958"/>
      <c r="OMR21" s="958"/>
      <c r="OMS21" s="958"/>
      <c r="OMT21" s="958"/>
      <c r="OMU21" s="958"/>
      <c r="OMV21" s="958"/>
      <c r="OMW21" s="958"/>
      <c r="OMX21" s="958"/>
      <c r="OMY21" s="958"/>
      <c r="OMZ21" s="958"/>
      <c r="ONA21" s="958"/>
      <c r="ONB21" s="958"/>
      <c r="ONC21" s="958"/>
      <c r="OND21" s="958"/>
      <c r="ONE21" s="958"/>
      <c r="ONF21" s="958"/>
      <c r="ONG21" s="958"/>
      <c r="ONH21" s="958"/>
      <c r="ONI21" s="958"/>
      <c r="ONJ21" s="958"/>
      <c r="ONK21" s="958"/>
      <c r="ONL21" s="958"/>
      <c r="ONM21" s="958"/>
      <c r="ONN21" s="958"/>
      <c r="ONO21" s="958"/>
      <c r="ONP21" s="958"/>
      <c r="ONQ21" s="958"/>
      <c r="ONR21" s="958"/>
      <c r="ONS21" s="958"/>
      <c r="ONT21" s="958"/>
      <c r="ONU21" s="958"/>
      <c r="ONV21" s="958"/>
      <c r="ONW21" s="958"/>
      <c r="ONX21" s="958"/>
      <c r="ONY21" s="958"/>
      <c r="ONZ21" s="958"/>
      <c r="OOA21" s="958"/>
      <c r="OOB21" s="958"/>
      <c r="OOC21" s="958"/>
      <c r="OOD21" s="958"/>
      <c r="OOE21" s="958"/>
      <c r="OOF21" s="958"/>
      <c r="OOG21" s="958"/>
      <c r="OOH21" s="958"/>
      <c r="OOI21" s="958"/>
      <c r="OOJ21" s="958"/>
      <c r="OOK21" s="958"/>
      <c r="OOL21" s="958"/>
      <c r="OOM21" s="958"/>
      <c r="OON21" s="958"/>
      <c r="OOO21" s="958"/>
      <c r="OOP21" s="958"/>
      <c r="OOQ21" s="958"/>
      <c r="OOR21" s="958"/>
      <c r="OOS21" s="958"/>
      <c r="OOT21" s="958"/>
      <c r="OOU21" s="958"/>
      <c r="OOV21" s="958"/>
      <c r="OOW21" s="958"/>
      <c r="OOX21" s="958"/>
      <c r="OOY21" s="958"/>
      <c r="OOZ21" s="958"/>
      <c r="OPA21" s="958"/>
      <c r="OPB21" s="958"/>
      <c r="OPC21" s="958"/>
      <c r="OPD21" s="958"/>
      <c r="OPE21" s="958"/>
      <c r="OPF21" s="958"/>
      <c r="OPG21" s="958"/>
      <c r="OPH21" s="958"/>
      <c r="OPI21" s="958"/>
      <c r="OPJ21" s="958"/>
      <c r="OPK21" s="958"/>
      <c r="OPL21" s="958"/>
      <c r="OPM21" s="958"/>
      <c r="OPN21" s="958"/>
      <c r="OPO21" s="958"/>
      <c r="OPP21" s="958"/>
      <c r="OPQ21" s="958"/>
      <c r="OPR21" s="958"/>
      <c r="OPS21" s="958"/>
      <c r="OPT21" s="958"/>
      <c r="OPU21" s="958"/>
      <c r="OPV21" s="958"/>
      <c r="OPW21" s="958"/>
      <c r="OPX21" s="958"/>
      <c r="OPY21" s="958"/>
      <c r="OPZ21" s="958"/>
      <c r="OQA21" s="958"/>
      <c r="OQB21" s="958"/>
      <c r="OQC21" s="958"/>
      <c r="OQD21" s="958"/>
      <c r="OQE21" s="958"/>
      <c r="OQF21" s="958"/>
      <c r="OQG21" s="958"/>
      <c r="OQH21" s="958"/>
      <c r="OQI21" s="958"/>
      <c r="OQJ21" s="958"/>
      <c r="OQK21" s="958"/>
      <c r="OQL21" s="958"/>
      <c r="OQM21" s="958"/>
      <c r="OQN21" s="958"/>
      <c r="OQO21" s="958"/>
      <c r="OQP21" s="958"/>
      <c r="OQQ21" s="958"/>
      <c r="OQR21" s="958"/>
      <c r="OQS21" s="958"/>
      <c r="OQT21" s="958"/>
      <c r="OQU21" s="958"/>
      <c r="OQV21" s="958"/>
      <c r="OQW21" s="958"/>
      <c r="OQX21" s="958"/>
      <c r="OQY21" s="958"/>
      <c r="OQZ21" s="958"/>
      <c r="ORA21" s="958"/>
      <c r="ORB21" s="958"/>
      <c r="ORC21" s="958"/>
      <c r="ORD21" s="958"/>
      <c r="ORE21" s="958"/>
      <c r="ORF21" s="958"/>
      <c r="ORG21" s="958"/>
      <c r="ORH21" s="958"/>
      <c r="ORI21" s="958"/>
      <c r="ORJ21" s="958"/>
      <c r="ORK21" s="958"/>
      <c r="ORL21" s="958"/>
      <c r="ORM21" s="958"/>
      <c r="ORN21" s="958"/>
      <c r="ORO21" s="958"/>
      <c r="ORP21" s="958"/>
      <c r="ORQ21" s="958"/>
      <c r="ORR21" s="958"/>
      <c r="ORS21" s="958"/>
      <c r="ORT21" s="958"/>
      <c r="ORU21" s="958"/>
      <c r="ORV21" s="958"/>
      <c r="ORW21" s="958"/>
      <c r="ORX21" s="958"/>
      <c r="ORY21" s="958"/>
      <c r="ORZ21" s="958"/>
      <c r="OSA21" s="958"/>
      <c r="OSB21" s="958"/>
      <c r="OSC21" s="958"/>
      <c r="OSD21" s="958"/>
      <c r="OSE21" s="958"/>
      <c r="OSF21" s="958"/>
      <c r="OSG21" s="958"/>
      <c r="OSH21" s="958"/>
      <c r="OSI21" s="958"/>
      <c r="OSJ21" s="958"/>
      <c r="OSK21" s="958"/>
      <c r="OSL21" s="958"/>
      <c r="OSM21" s="958"/>
      <c r="OSN21" s="958"/>
      <c r="OSO21" s="958"/>
      <c r="OSP21" s="958"/>
      <c r="OSQ21" s="958"/>
      <c r="OSR21" s="958"/>
      <c r="OSS21" s="958"/>
      <c r="OST21" s="958"/>
      <c r="OSU21" s="958"/>
      <c r="OSV21" s="958"/>
      <c r="OSW21" s="958"/>
      <c r="OSX21" s="958"/>
      <c r="OSY21" s="958"/>
      <c r="OSZ21" s="958"/>
      <c r="OTA21" s="958"/>
      <c r="OTB21" s="958"/>
      <c r="OTC21" s="958"/>
      <c r="OTD21" s="958"/>
      <c r="OTE21" s="958"/>
      <c r="OTF21" s="958"/>
      <c r="OTG21" s="958"/>
      <c r="OTH21" s="958"/>
      <c r="OTI21" s="958"/>
      <c r="OTJ21" s="958"/>
      <c r="OTK21" s="958"/>
      <c r="OTL21" s="958"/>
      <c r="OTM21" s="958"/>
      <c r="OTN21" s="958"/>
      <c r="OTO21" s="958"/>
      <c r="OTP21" s="958"/>
      <c r="OTQ21" s="958"/>
      <c r="OTR21" s="958"/>
      <c r="OTS21" s="958"/>
      <c r="OTT21" s="958"/>
      <c r="OTU21" s="958"/>
      <c r="OTV21" s="958"/>
      <c r="OTW21" s="958"/>
      <c r="OTX21" s="958"/>
      <c r="OTY21" s="958"/>
      <c r="OTZ21" s="958"/>
      <c r="OUA21" s="958"/>
      <c r="OUB21" s="958"/>
      <c r="OUC21" s="958"/>
      <c r="OUD21" s="958"/>
      <c r="OUE21" s="958"/>
      <c r="OUF21" s="958"/>
      <c r="OUG21" s="958"/>
      <c r="OUH21" s="958"/>
      <c r="OUI21" s="958"/>
      <c r="OUJ21" s="958"/>
      <c r="OUK21" s="958"/>
      <c r="OUL21" s="958"/>
      <c r="OUM21" s="958"/>
      <c r="OUN21" s="958"/>
      <c r="OUO21" s="958"/>
      <c r="OUP21" s="958"/>
      <c r="OUQ21" s="958"/>
      <c r="OUR21" s="958"/>
      <c r="OUS21" s="958"/>
      <c r="OUT21" s="958"/>
      <c r="OUU21" s="958"/>
      <c r="OUV21" s="958"/>
      <c r="OUW21" s="958"/>
      <c r="OUX21" s="958"/>
      <c r="OUY21" s="958"/>
      <c r="OUZ21" s="958"/>
      <c r="OVA21" s="958"/>
      <c r="OVB21" s="958"/>
      <c r="OVC21" s="958"/>
      <c r="OVD21" s="958"/>
      <c r="OVE21" s="958"/>
      <c r="OVF21" s="958"/>
      <c r="OVG21" s="958"/>
      <c r="OVH21" s="958"/>
      <c r="OVI21" s="958"/>
      <c r="OVJ21" s="958"/>
      <c r="OVK21" s="958"/>
      <c r="OVL21" s="958"/>
      <c r="OVM21" s="958"/>
      <c r="OVN21" s="958"/>
      <c r="OVO21" s="958"/>
      <c r="OVP21" s="958"/>
      <c r="OVQ21" s="958"/>
      <c r="OVR21" s="958"/>
      <c r="OVS21" s="958"/>
      <c r="OVT21" s="958"/>
      <c r="OVU21" s="958"/>
      <c r="OVV21" s="958"/>
      <c r="OVW21" s="958"/>
      <c r="OVX21" s="958"/>
      <c r="OVY21" s="958"/>
      <c r="OVZ21" s="958"/>
      <c r="OWA21" s="958"/>
      <c r="OWB21" s="958"/>
      <c r="OWC21" s="958"/>
      <c r="OWD21" s="958"/>
      <c r="OWE21" s="958"/>
      <c r="OWF21" s="958"/>
      <c r="OWG21" s="958"/>
      <c r="OWH21" s="958"/>
      <c r="OWI21" s="958"/>
      <c r="OWJ21" s="958"/>
      <c r="OWK21" s="958"/>
      <c r="OWL21" s="958"/>
      <c r="OWM21" s="958"/>
      <c r="OWN21" s="958"/>
      <c r="OWO21" s="958"/>
      <c r="OWP21" s="958"/>
      <c r="OWQ21" s="958"/>
      <c r="OWR21" s="958"/>
      <c r="OWS21" s="958"/>
      <c r="OWT21" s="958"/>
      <c r="OWU21" s="958"/>
      <c r="OWV21" s="958"/>
      <c r="OWW21" s="958"/>
      <c r="OWX21" s="958"/>
      <c r="OWY21" s="958"/>
      <c r="OWZ21" s="958"/>
      <c r="OXA21" s="958"/>
      <c r="OXB21" s="958"/>
      <c r="OXC21" s="958"/>
      <c r="OXD21" s="958"/>
      <c r="OXE21" s="958"/>
      <c r="OXF21" s="958"/>
      <c r="OXG21" s="958"/>
      <c r="OXH21" s="958"/>
      <c r="OXI21" s="958"/>
      <c r="OXJ21" s="958"/>
      <c r="OXK21" s="958"/>
      <c r="OXL21" s="958"/>
      <c r="OXM21" s="958"/>
      <c r="OXN21" s="958"/>
      <c r="OXO21" s="958"/>
      <c r="OXP21" s="958"/>
      <c r="OXQ21" s="958"/>
      <c r="OXR21" s="958"/>
      <c r="OXS21" s="958"/>
      <c r="OXT21" s="958"/>
      <c r="OXU21" s="958"/>
      <c r="OXV21" s="958"/>
      <c r="OXW21" s="958"/>
      <c r="OXX21" s="958"/>
      <c r="OXY21" s="958"/>
      <c r="OXZ21" s="958"/>
      <c r="OYA21" s="958"/>
      <c r="OYB21" s="958"/>
      <c r="OYC21" s="958"/>
      <c r="OYD21" s="958"/>
      <c r="OYE21" s="958"/>
      <c r="OYF21" s="958"/>
      <c r="OYG21" s="958"/>
      <c r="OYH21" s="958"/>
      <c r="OYI21" s="958"/>
      <c r="OYJ21" s="958"/>
      <c r="OYK21" s="958"/>
      <c r="OYL21" s="958"/>
      <c r="OYM21" s="958"/>
      <c r="OYN21" s="958"/>
      <c r="OYO21" s="958"/>
      <c r="OYP21" s="958"/>
      <c r="OYQ21" s="958"/>
      <c r="OYR21" s="958"/>
      <c r="OYS21" s="958"/>
      <c r="OYT21" s="958"/>
      <c r="OYU21" s="958"/>
      <c r="OYV21" s="958"/>
      <c r="OYW21" s="958"/>
      <c r="OYX21" s="958"/>
      <c r="OYY21" s="958"/>
      <c r="OYZ21" s="958"/>
      <c r="OZA21" s="958"/>
      <c r="OZB21" s="958"/>
      <c r="OZC21" s="958"/>
      <c r="OZD21" s="958"/>
      <c r="OZE21" s="958"/>
      <c r="OZF21" s="958"/>
      <c r="OZG21" s="958"/>
      <c r="OZH21" s="958"/>
      <c r="OZI21" s="958"/>
      <c r="OZJ21" s="958"/>
      <c r="OZK21" s="958"/>
      <c r="OZL21" s="958"/>
      <c r="OZM21" s="958"/>
      <c r="OZN21" s="958"/>
      <c r="OZO21" s="958"/>
      <c r="OZP21" s="958"/>
      <c r="OZQ21" s="958"/>
      <c r="OZR21" s="958"/>
      <c r="OZS21" s="958"/>
      <c r="OZT21" s="958"/>
      <c r="OZU21" s="958"/>
      <c r="OZV21" s="958"/>
      <c r="OZW21" s="958"/>
      <c r="OZX21" s="958"/>
      <c r="OZY21" s="958"/>
      <c r="OZZ21" s="958"/>
      <c r="PAA21" s="958"/>
      <c r="PAB21" s="958"/>
      <c r="PAC21" s="958"/>
      <c r="PAD21" s="958"/>
      <c r="PAE21" s="958"/>
      <c r="PAF21" s="958"/>
      <c r="PAG21" s="958"/>
      <c r="PAH21" s="958"/>
      <c r="PAI21" s="958"/>
      <c r="PAJ21" s="958"/>
      <c r="PAK21" s="958"/>
      <c r="PAL21" s="958"/>
      <c r="PAM21" s="958"/>
      <c r="PAN21" s="958"/>
      <c r="PAO21" s="958"/>
      <c r="PAP21" s="958"/>
      <c r="PAQ21" s="958"/>
      <c r="PAR21" s="958"/>
      <c r="PAS21" s="958"/>
      <c r="PAT21" s="958"/>
      <c r="PAU21" s="958"/>
      <c r="PAV21" s="958"/>
      <c r="PAW21" s="958"/>
      <c r="PAX21" s="958"/>
      <c r="PAY21" s="958"/>
      <c r="PAZ21" s="958"/>
      <c r="PBA21" s="958"/>
      <c r="PBB21" s="958"/>
      <c r="PBC21" s="958"/>
      <c r="PBD21" s="958"/>
      <c r="PBE21" s="958"/>
      <c r="PBF21" s="958"/>
      <c r="PBG21" s="958"/>
      <c r="PBH21" s="958"/>
      <c r="PBI21" s="958"/>
      <c r="PBJ21" s="958"/>
      <c r="PBK21" s="958"/>
      <c r="PBL21" s="958"/>
      <c r="PBM21" s="958"/>
      <c r="PBN21" s="958"/>
      <c r="PBO21" s="958"/>
      <c r="PBP21" s="958"/>
      <c r="PBQ21" s="958"/>
      <c r="PBR21" s="958"/>
      <c r="PBS21" s="958"/>
      <c r="PBT21" s="958"/>
      <c r="PBU21" s="958"/>
      <c r="PBV21" s="958"/>
      <c r="PBW21" s="958"/>
      <c r="PBX21" s="958"/>
      <c r="PBY21" s="958"/>
      <c r="PBZ21" s="958"/>
      <c r="PCA21" s="958"/>
      <c r="PCB21" s="958"/>
      <c r="PCC21" s="958"/>
      <c r="PCD21" s="958"/>
      <c r="PCE21" s="958"/>
      <c r="PCF21" s="958"/>
      <c r="PCG21" s="958"/>
      <c r="PCH21" s="958"/>
      <c r="PCI21" s="958"/>
      <c r="PCJ21" s="958"/>
      <c r="PCK21" s="958"/>
      <c r="PCL21" s="958"/>
      <c r="PCM21" s="958"/>
      <c r="PCN21" s="958"/>
      <c r="PCO21" s="958"/>
      <c r="PCP21" s="958"/>
      <c r="PCQ21" s="958"/>
      <c r="PCR21" s="958"/>
      <c r="PCS21" s="958"/>
      <c r="PCT21" s="958"/>
      <c r="PCU21" s="958"/>
      <c r="PCV21" s="958"/>
      <c r="PCW21" s="958"/>
      <c r="PCX21" s="958"/>
      <c r="PCY21" s="958"/>
      <c r="PCZ21" s="958"/>
      <c r="PDA21" s="958"/>
      <c r="PDB21" s="958"/>
      <c r="PDC21" s="958"/>
      <c r="PDD21" s="958"/>
      <c r="PDE21" s="958"/>
      <c r="PDF21" s="958"/>
      <c r="PDG21" s="958"/>
      <c r="PDH21" s="958"/>
      <c r="PDI21" s="958"/>
      <c r="PDJ21" s="958"/>
      <c r="PDK21" s="958"/>
      <c r="PDL21" s="958"/>
      <c r="PDM21" s="958"/>
      <c r="PDN21" s="958"/>
      <c r="PDO21" s="958"/>
      <c r="PDP21" s="958"/>
      <c r="PDQ21" s="958"/>
      <c r="PDR21" s="958"/>
      <c r="PDS21" s="958"/>
      <c r="PDT21" s="958"/>
      <c r="PDU21" s="958"/>
      <c r="PDV21" s="958"/>
      <c r="PDW21" s="958"/>
      <c r="PDX21" s="958"/>
      <c r="PDY21" s="958"/>
      <c r="PDZ21" s="958"/>
      <c r="PEA21" s="958"/>
      <c r="PEB21" s="958"/>
      <c r="PEC21" s="958"/>
      <c r="PED21" s="958"/>
      <c r="PEE21" s="958"/>
      <c r="PEF21" s="958"/>
      <c r="PEG21" s="958"/>
      <c r="PEH21" s="958"/>
      <c r="PEI21" s="958"/>
      <c r="PEJ21" s="958"/>
      <c r="PEK21" s="958"/>
      <c r="PEL21" s="958"/>
      <c r="PEM21" s="958"/>
      <c r="PEN21" s="958"/>
      <c r="PEO21" s="958"/>
      <c r="PEP21" s="958"/>
      <c r="PEQ21" s="958"/>
      <c r="PER21" s="958"/>
      <c r="PES21" s="958"/>
      <c r="PET21" s="958"/>
      <c r="PEU21" s="958"/>
      <c r="PEV21" s="958"/>
      <c r="PEW21" s="958"/>
      <c r="PEX21" s="958"/>
      <c r="PEY21" s="958"/>
      <c r="PEZ21" s="958"/>
      <c r="PFA21" s="958"/>
      <c r="PFB21" s="958"/>
      <c r="PFC21" s="958"/>
      <c r="PFD21" s="958"/>
      <c r="PFE21" s="958"/>
      <c r="PFF21" s="958"/>
      <c r="PFG21" s="958"/>
      <c r="PFH21" s="958"/>
      <c r="PFI21" s="958"/>
      <c r="PFJ21" s="958"/>
      <c r="PFK21" s="958"/>
      <c r="PFL21" s="958"/>
      <c r="PFM21" s="958"/>
      <c r="PFN21" s="958"/>
      <c r="PFO21" s="958"/>
      <c r="PFP21" s="958"/>
      <c r="PFQ21" s="958"/>
      <c r="PFR21" s="958"/>
      <c r="PFS21" s="958"/>
      <c r="PFT21" s="958"/>
      <c r="PFU21" s="958"/>
      <c r="PFV21" s="958"/>
      <c r="PFW21" s="958"/>
      <c r="PFX21" s="958"/>
      <c r="PFY21" s="958"/>
      <c r="PFZ21" s="958"/>
      <c r="PGA21" s="958"/>
      <c r="PGB21" s="958"/>
      <c r="PGC21" s="958"/>
      <c r="PGD21" s="958"/>
      <c r="PGE21" s="958"/>
      <c r="PGF21" s="958"/>
      <c r="PGG21" s="958"/>
      <c r="PGH21" s="958"/>
      <c r="PGI21" s="958"/>
      <c r="PGJ21" s="958"/>
      <c r="PGK21" s="958"/>
      <c r="PGL21" s="958"/>
      <c r="PGM21" s="958"/>
      <c r="PGN21" s="958"/>
      <c r="PGO21" s="958"/>
      <c r="PGP21" s="958"/>
      <c r="PGQ21" s="958"/>
      <c r="PGR21" s="958"/>
      <c r="PGS21" s="958"/>
      <c r="PGT21" s="958"/>
      <c r="PGU21" s="958"/>
      <c r="PGV21" s="958"/>
      <c r="PGW21" s="958"/>
      <c r="PGX21" s="958"/>
      <c r="PGY21" s="958"/>
      <c r="PGZ21" s="958"/>
      <c r="PHA21" s="958"/>
      <c r="PHB21" s="958"/>
      <c r="PHC21" s="958"/>
      <c r="PHD21" s="958"/>
      <c r="PHE21" s="958"/>
      <c r="PHF21" s="958"/>
      <c r="PHG21" s="958"/>
      <c r="PHH21" s="958"/>
      <c r="PHI21" s="958"/>
      <c r="PHJ21" s="958"/>
      <c r="PHK21" s="958"/>
      <c r="PHL21" s="958"/>
      <c r="PHM21" s="958"/>
      <c r="PHN21" s="958"/>
      <c r="PHO21" s="958"/>
      <c r="PHP21" s="958"/>
      <c r="PHQ21" s="958"/>
      <c r="PHR21" s="958"/>
      <c r="PHS21" s="958"/>
      <c r="PHT21" s="958"/>
      <c r="PHU21" s="958"/>
      <c r="PHV21" s="958"/>
      <c r="PHW21" s="958"/>
      <c r="PHX21" s="958"/>
      <c r="PHY21" s="958"/>
      <c r="PHZ21" s="958"/>
      <c r="PIA21" s="958"/>
      <c r="PIB21" s="958"/>
      <c r="PIC21" s="958"/>
      <c r="PID21" s="958"/>
      <c r="PIE21" s="958"/>
      <c r="PIF21" s="958"/>
      <c r="PIG21" s="958"/>
      <c r="PIH21" s="958"/>
      <c r="PII21" s="958"/>
      <c r="PIJ21" s="958"/>
      <c r="PIK21" s="958"/>
      <c r="PIL21" s="958"/>
      <c r="PIM21" s="958"/>
      <c r="PIN21" s="958"/>
      <c r="PIO21" s="958"/>
      <c r="PIP21" s="958"/>
      <c r="PIQ21" s="958"/>
      <c r="PIR21" s="958"/>
      <c r="PIS21" s="958"/>
      <c r="PIT21" s="958"/>
      <c r="PIU21" s="958"/>
      <c r="PIV21" s="958"/>
      <c r="PIW21" s="958"/>
      <c r="PIX21" s="958"/>
      <c r="PIY21" s="958"/>
      <c r="PIZ21" s="958"/>
      <c r="PJA21" s="958"/>
      <c r="PJB21" s="958"/>
      <c r="PJC21" s="958"/>
      <c r="PJD21" s="958"/>
      <c r="PJE21" s="958"/>
      <c r="PJF21" s="958"/>
      <c r="PJG21" s="958"/>
      <c r="PJH21" s="958"/>
      <c r="PJI21" s="958"/>
      <c r="PJJ21" s="958"/>
      <c r="PJK21" s="958"/>
      <c r="PJL21" s="958"/>
      <c r="PJM21" s="958"/>
      <c r="PJN21" s="958"/>
      <c r="PJO21" s="958"/>
      <c r="PJP21" s="958"/>
      <c r="PJQ21" s="958"/>
      <c r="PJR21" s="958"/>
      <c r="PJS21" s="958"/>
      <c r="PJT21" s="958"/>
      <c r="PJU21" s="958"/>
      <c r="PJV21" s="958"/>
      <c r="PJW21" s="958"/>
      <c r="PJX21" s="958"/>
      <c r="PJY21" s="958"/>
      <c r="PJZ21" s="958"/>
      <c r="PKA21" s="958"/>
      <c r="PKB21" s="958"/>
      <c r="PKC21" s="958"/>
      <c r="PKD21" s="958"/>
      <c r="PKE21" s="958"/>
      <c r="PKF21" s="958"/>
      <c r="PKG21" s="958"/>
      <c r="PKH21" s="958"/>
      <c r="PKI21" s="958"/>
      <c r="PKJ21" s="958"/>
      <c r="PKK21" s="958"/>
      <c r="PKL21" s="958"/>
      <c r="PKM21" s="958"/>
      <c r="PKN21" s="958"/>
      <c r="PKO21" s="958"/>
      <c r="PKP21" s="958"/>
      <c r="PKQ21" s="958"/>
      <c r="PKR21" s="958"/>
      <c r="PKS21" s="958"/>
      <c r="PKT21" s="958"/>
      <c r="PKU21" s="958"/>
      <c r="PKV21" s="958"/>
      <c r="PKW21" s="958"/>
      <c r="PKX21" s="958"/>
      <c r="PKY21" s="958"/>
      <c r="PKZ21" s="958"/>
      <c r="PLA21" s="958"/>
      <c r="PLB21" s="958"/>
      <c r="PLC21" s="958"/>
      <c r="PLD21" s="958"/>
      <c r="PLE21" s="958"/>
      <c r="PLF21" s="958"/>
      <c r="PLG21" s="958"/>
      <c r="PLH21" s="958"/>
      <c r="PLI21" s="958"/>
      <c r="PLJ21" s="958"/>
      <c r="PLK21" s="958"/>
      <c r="PLL21" s="958"/>
      <c r="PLM21" s="958"/>
      <c r="PLN21" s="958"/>
      <c r="PLO21" s="958"/>
      <c r="PLP21" s="958"/>
      <c r="PLQ21" s="958"/>
      <c r="PLR21" s="958"/>
      <c r="PLS21" s="958"/>
      <c r="PLT21" s="958"/>
      <c r="PLU21" s="958"/>
      <c r="PLV21" s="958"/>
      <c r="PLW21" s="958"/>
      <c r="PLX21" s="958"/>
      <c r="PLY21" s="958"/>
      <c r="PLZ21" s="958"/>
      <c r="PMA21" s="958"/>
      <c r="PMB21" s="958"/>
      <c r="PMC21" s="958"/>
      <c r="PMD21" s="958"/>
      <c r="PME21" s="958"/>
      <c r="PMF21" s="958"/>
      <c r="PMG21" s="958"/>
      <c r="PMH21" s="958"/>
      <c r="PMI21" s="958"/>
      <c r="PMJ21" s="958"/>
      <c r="PMK21" s="958"/>
      <c r="PML21" s="958"/>
      <c r="PMM21" s="958"/>
      <c r="PMN21" s="958"/>
      <c r="PMO21" s="958"/>
      <c r="PMP21" s="958"/>
      <c r="PMQ21" s="958"/>
      <c r="PMR21" s="958"/>
      <c r="PMS21" s="958"/>
      <c r="PMT21" s="958"/>
      <c r="PMU21" s="958"/>
      <c r="PMV21" s="958"/>
      <c r="PMW21" s="958"/>
      <c r="PMX21" s="958"/>
      <c r="PMY21" s="958"/>
      <c r="PMZ21" s="958"/>
      <c r="PNA21" s="958"/>
      <c r="PNB21" s="958"/>
      <c r="PNC21" s="958"/>
      <c r="PND21" s="958"/>
      <c r="PNE21" s="958"/>
      <c r="PNF21" s="958"/>
      <c r="PNG21" s="958"/>
      <c r="PNH21" s="958"/>
      <c r="PNI21" s="958"/>
      <c r="PNJ21" s="958"/>
      <c r="PNK21" s="958"/>
      <c r="PNL21" s="958"/>
      <c r="PNM21" s="958"/>
      <c r="PNN21" s="958"/>
      <c r="PNO21" s="958"/>
      <c r="PNP21" s="958"/>
      <c r="PNQ21" s="958"/>
      <c r="PNR21" s="958"/>
      <c r="PNS21" s="958"/>
      <c r="PNT21" s="958"/>
      <c r="PNU21" s="958"/>
      <c r="PNV21" s="958"/>
      <c r="PNW21" s="958"/>
      <c r="PNX21" s="958"/>
      <c r="PNY21" s="958"/>
      <c r="PNZ21" s="958"/>
      <c r="POA21" s="958"/>
      <c r="POB21" s="958"/>
      <c r="POC21" s="958"/>
      <c r="POD21" s="958"/>
      <c r="POE21" s="958"/>
      <c r="POF21" s="958"/>
      <c r="POG21" s="958"/>
      <c r="POH21" s="958"/>
      <c r="POI21" s="958"/>
      <c r="POJ21" s="958"/>
      <c r="POK21" s="958"/>
      <c r="POL21" s="958"/>
      <c r="POM21" s="958"/>
      <c r="PON21" s="958"/>
      <c r="POO21" s="958"/>
      <c r="POP21" s="958"/>
      <c r="POQ21" s="958"/>
      <c r="POR21" s="958"/>
      <c r="POS21" s="958"/>
      <c r="POT21" s="958"/>
      <c r="POU21" s="958"/>
      <c r="POV21" s="958"/>
      <c r="POW21" s="958"/>
      <c r="POX21" s="958"/>
      <c r="POY21" s="958"/>
      <c r="POZ21" s="958"/>
      <c r="PPA21" s="958"/>
      <c r="PPB21" s="958"/>
      <c r="PPC21" s="958"/>
      <c r="PPD21" s="958"/>
      <c r="PPE21" s="958"/>
      <c r="PPF21" s="958"/>
      <c r="PPG21" s="958"/>
      <c r="PPH21" s="958"/>
      <c r="PPI21" s="958"/>
      <c r="PPJ21" s="958"/>
      <c r="PPK21" s="958"/>
      <c r="PPL21" s="958"/>
      <c r="PPM21" s="958"/>
      <c r="PPN21" s="958"/>
      <c r="PPO21" s="958"/>
      <c r="PPP21" s="958"/>
      <c r="PPQ21" s="958"/>
      <c r="PPR21" s="958"/>
      <c r="PPS21" s="958"/>
      <c r="PPT21" s="958"/>
      <c r="PPU21" s="958"/>
      <c r="PPV21" s="958"/>
      <c r="PPW21" s="958"/>
      <c r="PPX21" s="958"/>
      <c r="PPY21" s="958"/>
      <c r="PPZ21" s="958"/>
      <c r="PQA21" s="958"/>
      <c r="PQB21" s="958"/>
      <c r="PQC21" s="958"/>
      <c r="PQD21" s="958"/>
      <c r="PQE21" s="958"/>
      <c r="PQF21" s="958"/>
      <c r="PQG21" s="958"/>
      <c r="PQH21" s="958"/>
      <c r="PQI21" s="958"/>
      <c r="PQJ21" s="958"/>
      <c r="PQK21" s="958"/>
      <c r="PQL21" s="958"/>
      <c r="PQM21" s="958"/>
      <c r="PQN21" s="958"/>
      <c r="PQO21" s="958"/>
      <c r="PQP21" s="958"/>
      <c r="PQQ21" s="958"/>
      <c r="PQR21" s="958"/>
      <c r="PQS21" s="958"/>
      <c r="PQT21" s="958"/>
      <c r="PQU21" s="958"/>
      <c r="PQV21" s="958"/>
      <c r="PQW21" s="958"/>
      <c r="PQX21" s="958"/>
      <c r="PQY21" s="958"/>
      <c r="PQZ21" s="958"/>
      <c r="PRA21" s="958"/>
      <c r="PRB21" s="958"/>
      <c r="PRC21" s="958"/>
      <c r="PRD21" s="958"/>
      <c r="PRE21" s="958"/>
      <c r="PRF21" s="958"/>
      <c r="PRG21" s="958"/>
      <c r="PRH21" s="958"/>
      <c r="PRI21" s="958"/>
      <c r="PRJ21" s="958"/>
      <c r="PRK21" s="958"/>
      <c r="PRL21" s="958"/>
      <c r="PRM21" s="958"/>
      <c r="PRN21" s="958"/>
      <c r="PRO21" s="958"/>
      <c r="PRP21" s="958"/>
      <c r="PRQ21" s="958"/>
      <c r="PRR21" s="958"/>
      <c r="PRS21" s="958"/>
      <c r="PRT21" s="958"/>
      <c r="PRU21" s="958"/>
      <c r="PRV21" s="958"/>
      <c r="PRW21" s="958"/>
      <c r="PRX21" s="958"/>
      <c r="PRY21" s="958"/>
      <c r="PRZ21" s="958"/>
      <c r="PSA21" s="958"/>
      <c r="PSB21" s="958"/>
      <c r="PSC21" s="958"/>
      <c r="PSD21" s="958"/>
      <c r="PSE21" s="958"/>
      <c r="PSF21" s="958"/>
      <c r="PSG21" s="958"/>
      <c r="PSH21" s="958"/>
      <c r="PSI21" s="958"/>
      <c r="PSJ21" s="958"/>
      <c r="PSK21" s="958"/>
      <c r="PSL21" s="958"/>
      <c r="PSM21" s="958"/>
      <c r="PSN21" s="958"/>
      <c r="PSO21" s="958"/>
      <c r="PSP21" s="958"/>
      <c r="PSQ21" s="958"/>
      <c r="PSR21" s="958"/>
      <c r="PSS21" s="958"/>
      <c r="PST21" s="958"/>
      <c r="PSU21" s="958"/>
      <c r="PSV21" s="958"/>
      <c r="PSW21" s="958"/>
      <c r="PSX21" s="958"/>
      <c r="PSY21" s="958"/>
      <c r="PSZ21" s="958"/>
      <c r="PTA21" s="958"/>
      <c r="PTB21" s="958"/>
      <c r="PTC21" s="958"/>
      <c r="PTD21" s="958"/>
      <c r="PTE21" s="958"/>
      <c r="PTF21" s="958"/>
      <c r="PTG21" s="958"/>
      <c r="PTH21" s="958"/>
      <c r="PTI21" s="958"/>
      <c r="PTJ21" s="958"/>
      <c r="PTK21" s="958"/>
      <c r="PTL21" s="958"/>
      <c r="PTM21" s="958"/>
      <c r="PTN21" s="958"/>
      <c r="PTO21" s="958"/>
      <c r="PTP21" s="958"/>
      <c r="PTQ21" s="958"/>
      <c r="PTR21" s="958"/>
      <c r="PTS21" s="958"/>
      <c r="PTT21" s="958"/>
      <c r="PTU21" s="958"/>
      <c r="PTV21" s="958"/>
      <c r="PTW21" s="958"/>
      <c r="PTX21" s="958"/>
      <c r="PTY21" s="958"/>
      <c r="PTZ21" s="958"/>
      <c r="PUA21" s="958"/>
      <c r="PUB21" s="958"/>
      <c r="PUC21" s="958"/>
      <c r="PUD21" s="958"/>
      <c r="PUE21" s="958"/>
      <c r="PUF21" s="958"/>
      <c r="PUG21" s="958"/>
      <c r="PUH21" s="958"/>
      <c r="PUI21" s="958"/>
      <c r="PUJ21" s="958"/>
      <c r="PUK21" s="958"/>
      <c r="PUL21" s="958"/>
      <c r="PUM21" s="958"/>
      <c r="PUN21" s="958"/>
      <c r="PUO21" s="958"/>
      <c r="PUP21" s="958"/>
      <c r="PUQ21" s="958"/>
      <c r="PUR21" s="958"/>
      <c r="PUS21" s="958"/>
      <c r="PUT21" s="958"/>
      <c r="PUU21" s="958"/>
      <c r="PUV21" s="958"/>
      <c r="PUW21" s="958"/>
      <c r="PUX21" s="958"/>
      <c r="PUY21" s="958"/>
      <c r="PUZ21" s="958"/>
      <c r="PVA21" s="958"/>
      <c r="PVB21" s="958"/>
      <c r="PVC21" s="958"/>
      <c r="PVD21" s="958"/>
      <c r="PVE21" s="958"/>
      <c r="PVF21" s="958"/>
      <c r="PVG21" s="958"/>
      <c r="PVH21" s="958"/>
      <c r="PVI21" s="958"/>
      <c r="PVJ21" s="958"/>
      <c r="PVK21" s="958"/>
      <c r="PVL21" s="958"/>
      <c r="PVM21" s="958"/>
      <c r="PVN21" s="958"/>
      <c r="PVO21" s="958"/>
      <c r="PVP21" s="958"/>
      <c r="PVQ21" s="958"/>
      <c r="PVR21" s="958"/>
      <c r="PVS21" s="958"/>
      <c r="PVT21" s="958"/>
      <c r="PVU21" s="958"/>
      <c r="PVV21" s="958"/>
      <c r="PVW21" s="958"/>
      <c r="PVX21" s="958"/>
      <c r="PVY21" s="958"/>
      <c r="PVZ21" s="958"/>
      <c r="PWA21" s="958"/>
      <c r="PWB21" s="958"/>
      <c r="PWC21" s="958"/>
      <c r="PWD21" s="958"/>
      <c r="PWE21" s="958"/>
      <c r="PWF21" s="958"/>
      <c r="PWG21" s="958"/>
      <c r="PWH21" s="958"/>
      <c r="PWI21" s="958"/>
      <c r="PWJ21" s="958"/>
      <c r="PWK21" s="958"/>
      <c r="PWL21" s="958"/>
      <c r="PWM21" s="958"/>
      <c r="PWN21" s="958"/>
      <c r="PWO21" s="958"/>
      <c r="PWP21" s="958"/>
      <c r="PWQ21" s="958"/>
      <c r="PWR21" s="958"/>
      <c r="PWS21" s="958"/>
      <c r="PWT21" s="958"/>
      <c r="PWU21" s="958"/>
      <c r="PWV21" s="958"/>
      <c r="PWW21" s="958"/>
      <c r="PWX21" s="958"/>
      <c r="PWY21" s="958"/>
      <c r="PWZ21" s="958"/>
      <c r="PXA21" s="958"/>
      <c r="PXB21" s="958"/>
      <c r="PXC21" s="958"/>
      <c r="PXD21" s="958"/>
      <c r="PXE21" s="958"/>
      <c r="PXF21" s="958"/>
      <c r="PXG21" s="958"/>
      <c r="PXH21" s="958"/>
      <c r="PXI21" s="958"/>
      <c r="PXJ21" s="958"/>
      <c r="PXK21" s="958"/>
      <c r="PXL21" s="958"/>
      <c r="PXM21" s="958"/>
      <c r="PXN21" s="958"/>
      <c r="PXO21" s="958"/>
      <c r="PXP21" s="958"/>
      <c r="PXQ21" s="958"/>
      <c r="PXR21" s="958"/>
      <c r="PXS21" s="958"/>
      <c r="PXT21" s="958"/>
      <c r="PXU21" s="958"/>
      <c r="PXV21" s="958"/>
      <c r="PXW21" s="958"/>
      <c r="PXX21" s="958"/>
      <c r="PXY21" s="958"/>
      <c r="PXZ21" s="958"/>
      <c r="PYA21" s="958"/>
      <c r="PYB21" s="958"/>
      <c r="PYC21" s="958"/>
      <c r="PYD21" s="958"/>
      <c r="PYE21" s="958"/>
      <c r="PYF21" s="958"/>
      <c r="PYG21" s="958"/>
      <c r="PYH21" s="958"/>
      <c r="PYI21" s="958"/>
      <c r="PYJ21" s="958"/>
      <c r="PYK21" s="958"/>
      <c r="PYL21" s="958"/>
      <c r="PYM21" s="958"/>
      <c r="PYN21" s="958"/>
      <c r="PYO21" s="958"/>
      <c r="PYP21" s="958"/>
      <c r="PYQ21" s="958"/>
      <c r="PYR21" s="958"/>
      <c r="PYS21" s="958"/>
      <c r="PYT21" s="958"/>
      <c r="PYU21" s="958"/>
      <c r="PYV21" s="958"/>
      <c r="PYW21" s="958"/>
      <c r="PYX21" s="958"/>
      <c r="PYY21" s="958"/>
      <c r="PYZ21" s="958"/>
      <c r="PZA21" s="958"/>
      <c r="PZB21" s="958"/>
      <c r="PZC21" s="958"/>
      <c r="PZD21" s="958"/>
      <c r="PZE21" s="958"/>
      <c r="PZF21" s="958"/>
      <c r="PZG21" s="958"/>
      <c r="PZH21" s="958"/>
      <c r="PZI21" s="958"/>
      <c r="PZJ21" s="958"/>
      <c r="PZK21" s="958"/>
      <c r="PZL21" s="958"/>
      <c r="PZM21" s="958"/>
      <c r="PZN21" s="958"/>
      <c r="PZO21" s="958"/>
      <c r="PZP21" s="958"/>
      <c r="PZQ21" s="958"/>
      <c r="PZR21" s="958"/>
      <c r="PZS21" s="958"/>
      <c r="PZT21" s="958"/>
      <c r="PZU21" s="958"/>
      <c r="PZV21" s="958"/>
      <c r="PZW21" s="958"/>
      <c r="PZX21" s="958"/>
      <c r="PZY21" s="958"/>
      <c r="PZZ21" s="958"/>
      <c r="QAA21" s="958"/>
      <c r="QAB21" s="958"/>
      <c r="QAC21" s="958"/>
      <c r="QAD21" s="958"/>
      <c r="QAE21" s="958"/>
      <c r="QAF21" s="958"/>
      <c r="QAG21" s="958"/>
      <c r="QAH21" s="958"/>
      <c r="QAI21" s="958"/>
      <c r="QAJ21" s="958"/>
      <c r="QAK21" s="958"/>
      <c r="QAL21" s="958"/>
      <c r="QAM21" s="958"/>
      <c r="QAN21" s="958"/>
      <c r="QAO21" s="958"/>
      <c r="QAP21" s="958"/>
      <c r="QAQ21" s="958"/>
      <c r="QAR21" s="958"/>
      <c r="QAS21" s="958"/>
      <c r="QAT21" s="958"/>
      <c r="QAU21" s="958"/>
      <c r="QAV21" s="958"/>
      <c r="QAW21" s="958"/>
      <c r="QAX21" s="958"/>
      <c r="QAY21" s="958"/>
      <c r="QAZ21" s="958"/>
      <c r="QBA21" s="958"/>
      <c r="QBB21" s="958"/>
      <c r="QBC21" s="958"/>
      <c r="QBD21" s="958"/>
      <c r="QBE21" s="958"/>
      <c r="QBF21" s="958"/>
      <c r="QBG21" s="958"/>
      <c r="QBH21" s="958"/>
      <c r="QBI21" s="958"/>
      <c r="QBJ21" s="958"/>
      <c r="QBK21" s="958"/>
      <c r="QBL21" s="958"/>
      <c r="QBM21" s="958"/>
      <c r="QBN21" s="958"/>
      <c r="QBO21" s="958"/>
      <c r="QBP21" s="958"/>
      <c r="QBQ21" s="958"/>
      <c r="QBR21" s="958"/>
      <c r="QBS21" s="958"/>
      <c r="QBT21" s="958"/>
      <c r="QBU21" s="958"/>
      <c r="QBV21" s="958"/>
      <c r="QBW21" s="958"/>
      <c r="QBX21" s="958"/>
      <c r="QBY21" s="958"/>
      <c r="QBZ21" s="958"/>
      <c r="QCA21" s="958"/>
      <c r="QCB21" s="958"/>
      <c r="QCC21" s="958"/>
      <c r="QCD21" s="958"/>
      <c r="QCE21" s="958"/>
      <c r="QCF21" s="958"/>
      <c r="QCG21" s="958"/>
      <c r="QCH21" s="958"/>
      <c r="QCI21" s="958"/>
      <c r="QCJ21" s="958"/>
      <c r="QCK21" s="958"/>
      <c r="QCL21" s="958"/>
      <c r="QCM21" s="958"/>
      <c r="QCN21" s="958"/>
      <c r="QCO21" s="958"/>
      <c r="QCP21" s="958"/>
      <c r="QCQ21" s="958"/>
      <c r="QCR21" s="958"/>
      <c r="QCS21" s="958"/>
      <c r="QCT21" s="958"/>
      <c r="QCU21" s="958"/>
      <c r="QCV21" s="958"/>
      <c r="QCW21" s="958"/>
      <c r="QCX21" s="958"/>
      <c r="QCY21" s="958"/>
      <c r="QCZ21" s="958"/>
      <c r="QDA21" s="958"/>
      <c r="QDB21" s="958"/>
      <c r="QDC21" s="958"/>
      <c r="QDD21" s="958"/>
      <c r="QDE21" s="958"/>
      <c r="QDF21" s="958"/>
      <c r="QDG21" s="958"/>
      <c r="QDH21" s="958"/>
      <c r="QDI21" s="958"/>
      <c r="QDJ21" s="958"/>
      <c r="QDK21" s="958"/>
      <c r="QDL21" s="958"/>
      <c r="QDM21" s="958"/>
      <c r="QDN21" s="958"/>
      <c r="QDO21" s="958"/>
      <c r="QDP21" s="958"/>
      <c r="QDQ21" s="958"/>
      <c r="QDR21" s="958"/>
      <c r="QDS21" s="958"/>
      <c r="QDT21" s="958"/>
      <c r="QDU21" s="958"/>
      <c r="QDV21" s="958"/>
      <c r="QDW21" s="958"/>
      <c r="QDX21" s="958"/>
      <c r="QDY21" s="958"/>
      <c r="QDZ21" s="958"/>
      <c r="QEA21" s="958"/>
      <c r="QEB21" s="958"/>
      <c r="QEC21" s="958"/>
      <c r="QED21" s="958"/>
      <c r="QEE21" s="958"/>
      <c r="QEF21" s="958"/>
      <c r="QEG21" s="958"/>
      <c r="QEH21" s="958"/>
      <c r="QEI21" s="958"/>
      <c r="QEJ21" s="958"/>
      <c r="QEK21" s="958"/>
      <c r="QEL21" s="958"/>
      <c r="QEM21" s="958"/>
      <c r="QEN21" s="958"/>
      <c r="QEO21" s="958"/>
      <c r="QEP21" s="958"/>
      <c r="QEQ21" s="958"/>
      <c r="QER21" s="958"/>
      <c r="QES21" s="958"/>
      <c r="QET21" s="958"/>
      <c r="QEU21" s="958"/>
      <c r="QEV21" s="958"/>
      <c r="QEW21" s="958"/>
      <c r="QEX21" s="958"/>
      <c r="QEY21" s="958"/>
      <c r="QEZ21" s="958"/>
      <c r="QFA21" s="958"/>
      <c r="QFB21" s="958"/>
      <c r="QFC21" s="958"/>
      <c r="QFD21" s="958"/>
      <c r="QFE21" s="958"/>
      <c r="QFF21" s="958"/>
      <c r="QFG21" s="958"/>
      <c r="QFH21" s="958"/>
      <c r="QFI21" s="958"/>
      <c r="QFJ21" s="958"/>
      <c r="QFK21" s="958"/>
      <c r="QFL21" s="958"/>
      <c r="QFM21" s="958"/>
      <c r="QFN21" s="958"/>
      <c r="QFO21" s="958"/>
      <c r="QFP21" s="958"/>
      <c r="QFQ21" s="958"/>
      <c r="QFR21" s="958"/>
      <c r="QFS21" s="958"/>
      <c r="QFT21" s="958"/>
      <c r="QFU21" s="958"/>
      <c r="QFV21" s="958"/>
      <c r="QFW21" s="958"/>
      <c r="QFX21" s="958"/>
      <c r="QFY21" s="958"/>
      <c r="QFZ21" s="958"/>
      <c r="QGA21" s="958"/>
      <c r="QGB21" s="958"/>
      <c r="QGC21" s="958"/>
      <c r="QGD21" s="958"/>
      <c r="QGE21" s="958"/>
      <c r="QGF21" s="958"/>
      <c r="QGG21" s="958"/>
      <c r="QGH21" s="958"/>
      <c r="QGI21" s="958"/>
      <c r="QGJ21" s="958"/>
      <c r="QGK21" s="958"/>
      <c r="QGL21" s="958"/>
      <c r="QGM21" s="958"/>
      <c r="QGN21" s="958"/>
      <c r="QGO21" s="958"/>
      <c r="QGP21" s="958"/>
      <c r="QGQ21" s="958"/>
      <c r="QGR21" s="958"/>
      <c r="QGS21" s="958"/>
      <c r="QGT21" s="958"/>
      <c r="QGU21" s="958"/>
      <c r="QGV21" s="958"/>
      <c r="QGW21" s="958"/>
      <c r="QGX21" s="958"/>
      <c r="QGY21" s="958"/>
      <c r="QGZ21" s="958"/>
      <c r="QHA21" s="958"/>
      <c r="QHB21" s="958"/>
      <c r="QHC21" s="958"/>
      <c r="QHD21" s="958"/>
      <c r="QHE21" s="958"/>
      <c r="QHF21" s="958"/>
      <c r="QHG21" s="958"/>
      <c r="QHH21" s="958"/>
      <c r="QHI21" s="958"/>
      <c r="QHJ21" s="958"/>
      <c r="QHK21" s="958"/>
      <c r="QHL21" s="958"/>
      <c r="QHM21" s="958"/>
      <c r="QHN21" s="958"/>
      <c r="QHO21" s="958"/>
      <c r="QHP21" s="958"/>
      <c r="QHQ21" s="958"/>
      <c r="QHR21" s="958"/>
      <c r="QHS21" s="958"/>
      <c r="QHT21" s="958"/>
      <c r="QHU21" s="958"/>
      <c r="QHV21" s="958"/>
      <c r="QHW21" s="958"/>
      <c r="QHX21" s="958"/>
      <c r="QHY21" s="958"/>
      <c r="QHZ21" s="958"/>
      <c r="QIA21" s="958"/>
      <c r="QIB21" s="958"/>
      <c r="QIC21" s="958"/>
      <c r="QID21" s="958"/>
      <c r="QIE21" s="958"/>
      <c r="QIF21" s="958"/>
      <c r="QIG21" s="958"/>
      <c r="QIH21" s="958"/>
      <c r="QII21" s="958"/>
      <c r="QIJ21" s="958"/>
      <c r="QIK21" s="958"/>
      <c r="QIL21" s="958"/>
      <c r="QIM21" s="958"/>
      <c r="QIN21" s="958"/>
      <c r="QIO21" s="958"/>
      <c r="QIP21" s="958"/>
      <c r="QIQ21" s="958"/>
      <c r="QIR21" s="958"/>
      <c r="QIS21" s="958"/>
      <c r="QIT21" s="958"/>
      <c r="QIU21" s="958"/>
      <c r="QIV21" s="958"/>
      <c r="QIW21" s="958"/>
      <c r="QIX21" s="958"/>
      <c r="QIY21" s="958"/>
      <c r="QIZ21" s="958"/>
      <c r="QJA21" s="958"/>
      <c r="QJB21" s="958"/>
      <c r="QJC21" s="958"/>
      <c r="QJD21" s="958"/>
      <c r="QJE21" s="958"/>
      <c r="QJF21" s="958"/>
      <c r="QJG21" s="958"/>
      <c r="QJH21" s="958"/>
      <c r="QJI21" s="958"/>
      <c r="QJJ21" s="958"/>
      <c r="QJK21" s="958"/>
      <c r="QJL21" s="958"/>
      <c r="QJM21" s="958"/>
      <c r="QJN21" s="958"/>
      <c r="QJO21" s="958"/>
      <c r="QJP21" s="958"/>
      <c r="QJQ21" s="958"/>
      <c r="QJR21" s="958"/>
      <c r="QJS21" s="958"/>
      <c r="QJT21" s="958"/>
      <c r="QJU21" s="958"/>
      <c r="QJV21" s="958"/>
      <c r="QJW21" s="958"/>
      <c r="QJX21" s="958"/>
      <c r="QJY21" s="958"/>
      <c r="QJZ21" s="958"/>
      <c r="QKA21" s="958"/>
      <c r="QKB21" s="958"/>
      <c r="QKC21" s="958"/>
      <c r="QKD21" s="958"/>
      <c r="QKE21" s="958"/>
      <c r="QKF21" s="958"/>
      <c r="QKG21" s="958"/>
      <c r="QKH21" s="958"/>
      <c r="QKI21" s="958"/>
      <c r="QKJ21" s="958"/>
      <c r="QKK21" s="958"/>
      <c r="QKL21" s="958"/>
      <c r="QKM21" s="958"/>
      <c r="QKN21" s="958"/>
      <c r="QKO21" s="958"/>
      <c r="QKP21" s="958"/>
      <c r="QKQ21" s="958"/>
      <c r="QKR21" s="958"/>
      <c r="QKS21" s="958"/>
      <c r="QKT21" s="958"/>
      <c r="QKU21" s="958"/>
      <c r="QKV21" s="958"/>
      <c r="QKW21" s="958"/>
      <c r="QKX21" s="958"/>
      <c r="QKY21" s="958"/>
      <c r="QKZ21" s="958"/>
      <c r="QLA21" s="958"/>
      <c r="QLB21" s="958"/>
      <c r="QLC21" s="958"/>
      <c r="QLD21" s="958"/>
      <c r="QLE21" s="958"/>
      <c r="QLF21" s="958"/>
      <c r="QLG21" s="958"/>
      <c r="QLH21" s="958"/>
      <c r="QLI21" s="958"/>
      <c r="QLJ21" s="958"/>
      <c r="QLK21" s="958"/>
      <c r="QLL21" s="958"/>
      <c r="QLM21" s="958"/>
      <c r="QLN21" s="958"/>
      <c r="QLO21" s="958"/>
      <c r="QLP21" s="958"/>
      <c r="QLQ21" s="958"/>
      <c r="QLR21" s="958"/>
      <c r="QLS21" s="958"/>
      <c r="QLT21" s="958"/>
      <c r="QLU21" s="958"/>
      <c r="QLV21" s="958"/>
      <c r="QLW21" s="958"/>
      <c r="QLX21" s="958"/>
      <c r="QLY21" s="958"/>
      <c r="QLZ21" s="958"/>
      <c r="QMA21" s="958"/>
      <c r="QMB21" s="958"/>
      <c r="QMC21" s="958"/>
      <c r="QMD21" s="958"/>
      <c r="QME21" s="958"/>
      <c r="QMF21" s="958"/>
      <c r="QMG21" s="958"/>
      <c r="QMH21" s="958"/>
      <c r="QMI21" s="958"/>
      <c r="QMJ21" s="958"/>
      <c r="QMK21" s="958"/>
      <c r="QML21" s="958"/>
      <c r="QMM21" s="958"/>
      <c r="QMN21" s="958"/>
      <c r="QMO21" s="958"/>
      <c r="QMP21" s="958"/>
      <c r="QMQ21" s="958"/>
      <c r="QMR21" s="958"/>
      <c r="QMS21" s="958"/>
      <c r="QMT21" s="958"/>
      <c r="QMU21" s="958"/>
      <c r="QMV21" s="958"/>
      <c r="QMW21" s="958"/>
      <c r="QMX21" s="958"/>
      <c r="QMY21" s="958"/>
      <c r="QMZ21" s="958"/>
      <c r="QNA21" s="958"/>
      <c r="QNB21" s="958"/>
      <c r="QNC21" s="958"/>
      <c r="QND21" s="958"/>
      <c r="QNE21" s="958"/>
      <c r="QNF21" s="958"/>
      <c r="QNG21" s="958"/>
      <c r="QNH21" s="958"/>
      <c r="QNI21" s="958"/>
      <c r="QNJ21" s="958"/>
      <c r="QNK21" s="958"/>
      <c r="QNL21" s="958"/>
      <c r="QNM21" s="958"/>
      <c r="QNN21" s="958"/>
      <c r="QNO21" s="958"/>
      <c r="QNP21" s="958"/>
      <c r="QNQ21" s="958"/>
      <c r="QNR21" s="958"/>
      <c r="QNS21" s="958"/>
      <c r="QNT21" s="958"/>
      <c r="QNU21" s="958"/>
      <c r="QNV21" s="958"/>
      <c r="QNW21" s="958"/>
      <c r="QNX21" s="958"/>
      <c r="QNY21" s="958"/>
      <c r="QNZ21" s="958"/>
      <c r="QOA21" s="958"/>
      <c r="QOB21" s="958"/>
      <c r="QOC21" s="958"/>
      <c r="QOD21" s="958"/>
      <c r="QOE21" s="958"/>
      <c r="QOF21" s="958"/>
      <c r="QOG21" s="958"/>
      <c r="QOH21" s="958"/>
      <c r="QOI21" s="958"/>
      <c r="QOJ21" s="958"/>
      <c r="QOK21" s="958"/>
      <c r="QOL21" s="958"/>
      <c r="QOM21" s="958"/>
      <c r="QON21" s="958"/>
      <c r="QOO21" s="958"/>
      <c r="QOP21" s="958"/>
      <c r="QOQ21" s="958"/>
      <c r="QOR21" s="958"/>
      <c r="QOS21" s="958"/>
      <c r="QOT21" s="958"/>
      <c r="QOU21" s="958"/>
      <c r="QOV21" s="958"/>
      <c r="QOW21" s="958"/>
      <c r="QOX21" s="958"/>
      <c r="QOY21" s="958"/>
      <c r="QOZ21" s="958"/>
      <c r="QPA21" s="958"/>
      <c r="QPB21" s="958"/>
      <c r="QPC21" s="958"/>
      <c r="QPD21" s="958"/>
      <c r="QPE21" s="958"/>
      <c r="QPF21" s="958"/>
      <c r="QPG21" s="958"/>
      <c r="QPH21" s="958"/>
      <c r="QPI21" s="958"/>
      <c r="QPJ21" s="958"/>
      <c r="QPK21" s="958"/>
      <c r="QPL21" s="958"/>
      <c r="QPM21" s="958"/>
      <c r="QPN21" s="958"/>
      <c r="QPO21" s="958"/>
      <c r="QPP21" s="958"/>
      <c r="QPQ21" s="958"/>
      <c r="QPR21" s="958"/>
      <c r="QPS21" s="958"/>
      <c r="QPT21" s="958"/>
      <c r="QPU21" s="958"/>
      <c r="QPV21" s="958"/>
      <c r="QPW21" s="958"/>
      <c r="QPX21" s="958"/>
      <c r="QPY21" s="958"/>
      <c r="QPZ21" s="958"/>
      <c r="QQA21" s="958"/>
      <c r="QQB21" s="958"/>
      <c r="QQC21" s="958"/>
      <c r="QQD21" s="958"/>
      <c r="QQE21" s="958"/>
      <c r="QQF21" s="958"/>
      <c r="QQG21" s="958"/>
      <c r="QQH21" s="958"/>
      <c r="QQI21" s="958"/>
      <c r="QQJ21" s="958"/>
      <c r="QQK21" s="958"/>
      <c r="QQL21" s="958"/>
      <c r="QQM21" s="958"/>
      <c r="QQN21" s="958"/>
      <c r="QQO21" s="958"/>
      <c r="QQP21" s="958"/>
      <c r="QQQ21" s="958"/>
      <c r="QQR21" s="958"/>
      <c r="QQS21" s="958"/>
      <c r="QQT21" s="958"/>
      <c r="QQU21" s="958"/>
      <c r="QQV21" s="958"/>
      <c r="QQW21" s="958"/>
      <c r="QQX21" s="958"/>
      <c r="QQY21" s="958"/>
      <c r="QQZ21" s="958"/>
      <c r="QRA21" s="958"/>
      <c r="QRB21" s="958"/>
      <c r="QRC21" s="958"/>
      <c r="QRD21" s="958"/>
      <c r="QRE21" s="958"/>
      <c r="QRF21" s="958"/>
      <c r="QRG21" s="958"/>
      <c r="QRH21" s="958"/>
      <c r="QRI21" s="958"/>
      <c r="QRJ21" s="958"/>
      <c r="QRK21" s="958"/>
      <c r="QRL21" s="958"/>
      <c r="QRM21" s="958"/>
      <c r="QRN21" s="958"/>
      <c r="QRO21" s="958"/>
      <c r="QRP21" s="958"/>
      <c r="QRQ21" s="958"/>
      <c r="QRR21" s="958"/>
      <c r="QRS21" s="958"/>
      <c r="QRT21" s="958"/>
      <c r="QRU21" s="958"/>
      <c r="QRV21" s="958"/>
      <c r="QRW21" s="958"/>
      <c r="QRX21" s="958"/>
      <c r="QRY21" s="958"/>
      <c r="QRZ21" s="958"/>
      <c r="QSA21" s="958"/>
      <c r="QSB21" s="958"/>
      <c r="QSC21" s="958"/>
      <c r="QSD21" s="958"/>
      <c r="QSE21" s="958"/>
      <c r="QSF21" s="958"/>
      <c r="QSG21" s="958"/>
      <c r="QSH21" s="958"/>
      <c r="QSI21" s="958"/>
      <c r="QSJ21" s="958"/>
      <c r="QSK21" s="958"/>
      <c r="QSL21" s="958"/>
      <c r="QSM21" s="958"/>
      <c r="QSN21" s="958"/>
      <c r="QSO21" s="958"/>
      <c r="QSP21" s="958"/>
      <c r="QSQ21" s="958"/>
      <c r="QSR21" s="958"/>
      <c r="QSS21" s="958"/>
      <c r="QST21" s="958"/>
      <c r="QSU21" s="958"/>
      <c r="QSV21" s="958"/>
      <c r="QSW21" s="958"/>
      <c r="QSX21" s="958"/>
      <c r="QSY21" s="958"/>
      <c r="QSZ21" s="958"/>
      <c r="QTA21" s="958"/>
      <c r="QTB21" s="958"/>
      <c r="QTC21" s="958"/>
      <c r="QTD21" s="958"/>
      <c r="QTE21" s="958"/>
      <c r="QTF21" s="958"/>
      <c r="QTG21" s="958"/>
      <c r="QTH21" s="958"/>
      <c r="QTI21" s="958"/>
      <c r="QTJ21" s="958"/>
      <c r="QTK21" s="958"/>
      <c r="QTL21" s="958"/>
      <c r="QTM21" s="958"/>
      <c r="QTN21" s="958"/>
      <c r="QTO21" s="958"/>
      <c r="QTP21" s="958"/>
      <c r="QTQ21" s="958"/>
      <c r="QTR21" s="958"/>
      <c r="QTS21" s="958"/>
      <c r="QTT21" s="958"/>
      <c r="QTU21" s="958"/>
      <c r="QTV21" s="958"/>
      <c r="QTW21" s="958"/>
      <c r="QTX21" s="958"/>
      <c r="QTY21" s="958"/>
      <c r="QTZ21" s="958"/>
      <c r="QUA21" s="958"/>
      <c r="QUB21" s="958"/>
      <c r="QUC21" s="958"/>
      <c r="QUD21" s="958"/>
      <c r="QUE21" s="958"/>
      <c r="QUF21" s="958"/>
      <c r="QUG21" s="958"/>
      <c r="QUH21" s="958"/>
      <c r="QUI21" s="958"/>
      <c r="QUJ21" s="958"/>
      <c r="QUK21" s="958"/>
      <c r="QUL21" s="958"/>
      <c r="QUM21" s="958"/>
      <c r="QUN21" s="958"/>
      <c r="QUO21" s="958"/>
      <c r="QUP21" s="958"/>
      <c r="QUQ21" s="958"/>
      <c r="QUR21" s="958"/>
      <c r="QUS21" s="958"/>
      <c r="QUT21" s="958"/>
      <c r="QUU21" s="958"/>
      <c r="QUV21" s="958"/>
      <c r="QUW21" s="958"/>
      <c r="QUX21" s="958"/>
      <c r="QUY21" s="958"/>
      <c r="QUZ21" s="958"/>
      <c r="QVA21" s="958"/>
      <c r="QVB21" s="958"/>
      <c r="QVC21" s="958"/>
      <c r="QVD21" s="958"/>
      <c r="QVE21" s="958"/>
      <c r="QVF21" s="958"/>
      <c r="QVG21" s="958"/>
      <c r="QVH21" s="958"/>
      <c r="QVI21" s="958"/>
      <c r="QVJ21" s="958"/>
      <c r="QVK21" s="958"/>
      <c r="QVL21" s="958"/>
      <c r="QVM21" s="958"/>
      <c r="QVN21" s="958"/>
      <c r="QVO21" s="958"/>
      <c r="QVP21" s="958"/>
      <c r="QVQ21" s="958"/>
      <c r="QVR21" s="958"/>
      <c r="QVS21" s="958"/>
      <c r="QVT21" s="958"/>
      <c r="QVU21" s="958"/>
      <c r="QVV21" s="958"/>
      <c r="QVW21" s="958"/>
      <c r="QVX21" s="958"/>
      <c r="QVY21" s="958"/>
      <c r="QVZ21" s="958"/>
      <c r="QWA21" s="958"/>
      <c r="QWB21" s="958"/>
      <c r="QWC21" s="958"/>
      <c r="QWD21" s="958"/>
      <c r="QWE21" s="958"/>
      <c r="QWF21" s="958"/>
      <c r="QWG21" s="958"/>
      <c r="QWH21" s="958"/>
      <c r="QWI21" s="958"/>
      <c r="QWJ21" s="958"/>
      <c r="QWK21" s="958"/>
      <c r="QWL21" s="958"/>
      <c r="QWM21" s="958"/>
      <c r="QWN21" s="958"/>
      <c r="QWO21" s="958"/>
      <c r="QWP21" s="958"/>
      <c r="QWQ21" s="958"/>
      <c r="QWR21" s="958"/>
      <c r="QWS21" s="958"/>
      <c r="QWT21" s="958"/>
      <c r="QWU21" s="958"/>
      <c r="QWV21" s="958"/>
      <c r="QWW21" s="958"/>
      <c r="QWX21" s="958"/>
      <c r="QWY21" s="958"/>
      <c r="QWZ21" s="958"/>
      <c r="QXA21" s="958"/>
      <c r="QXB21" s="958"/>
      <c r="QXC21" s="958"/>
      <c r="QXD21" s="958"/>
      <c r="QXE21" s="958"/>
      <c r="QXF21" s="958"/>
      <c r="QXG21" s="958"/>
      <c r="QXH21" s="958"/>
      <c r="QXI21" s="958"/>
      <c r="QXJ21" s="958"/>
      <c r="QXK21" s="958"/>
      <c r="QXL21" s="958"/>
      <c r="QXM21" s="958"/>
      <c r="QXN21" s="958"/>
      <c r="QXO21" s="958"/>
      <c r="QXP21" s="958"/>
      <c r="QXQ21" s="958"/>
      <c r="QXR21" s="958"/>
      <c r="QXS21" s="958"/>
      <c r="QXT21" s="958"/>
      <c r="QXU21" s="958"/>
      <c r="QXV21" s="958"/>
      <c r="QXW21" s="958"/>
      <c r="QXX21" s="958"/>
      <c r="QXY21" s="958"/>
      <c r="QXZ21" s="958"/>
      <c r="QYA21" s="958"/>
      <c r="QYB21" s="958"/>
      <c r="QYC21" s="958"/>
      <c r="QYD21" s="958"/>
      <c r="QYE21" s="958"/>
      <c r="QYF21" s="958"/>
      <c r="QYG21" s="958"/>
      <c r="QYH21" s="958"/>
      <c r="QYI21" s="958"/>
      <c r="QYJ21" s="958"/>
      <c r="QYK21" s="958"/>
      <c r="QYL21" s="958"/>
      <c r="QYM21" s="958"/>
      <c r="QYN21" s="958"/>
      <c r="QYO21" s="958"/>
      <c r="QYP21" s="958"/>
      <c r="QYQ21" s="958"/>
      <c r="QYR21" s="958"/>
      <c r="QYS21" s="958"/>
      <c r="QYT21" s="958"/>
      <c r="QYU21" s="958"/>
      <c r="QYV21" s="958"/>
      <c r="QYW21" s="958"/>
      <c r="QYX21" s="958"/>
      <c r="QYY21" s="958"/>
      <c r="QYZ21" s="958"/>
      <c r="QZA21" s="958"/>
      <c r="QZB21" s="958"/>
      <c r="QZC21" s="958"/>
      <c r="QZD21" s="958"/>
      <c r="QZE21" s="958"/>
      <c r="QZF21" s="958"/>
      <c r="QZG21" s="958"/>
      <c r="QZH21" s="958"/>
      <c r="QZI21" s="958"/>
      <c r="QZJ21" s="958"/>
      <c r="QZK21" s="958"/>
      <c r="QZL21" s="958"/>
      <c r="QZM21" s="958"/>
      <c r="QZN21" s="958"/>
      <c r="QZO21" s="958"/>
      <c r="QZP21" s="958"/>
      <c r="QZQ21" s="958"/>
      <c r="QZR21" s="958"/>
      <c r="QZS21" s="958"/>
      <c r="QZT21" s="958"/>
      <c r="QZU21" s="958"/>
      <c r="QZV21" s="958"/>
      <c r="QZW21" s="958"/>
      <c r="QZX21" s="958"/>
      <c r="QZY21" s="958"/>
      <c r="QZZ21" s="958"/>
      <c r="RAA21" s="958"/>
      <c r="RAB21" s="958"/>
      <c r="RAC21" s="958"/>
      <c r="RAD21" s="958"/>
      <c r="RAE21" s="958"/>
      <c r="RAF21" s="958"/>
      <c r="RAG21" s="958"/>
      <c r="RAH21" s="958"/>
      <c r="RAI21" s="958"/>
      <c r="RAJ21" s="958"/>
      <c r="RAK21" s="958"/>
      <c r="RAL21" s="958"/>
      <c r="RAM21" s="958"/>
      <c r="RAN21" s="958"/>
      <c r="RAO21" s="958"/>
      <c r="RAP21" s="958"/>
      <c r="RAQ21" s="958"/>
      <c r="RAR21" s="958"/>
      <c r="RAS21" s="958"/>
      <c r="RAT21" s="958"/>
      <c r="RAU21" s="958"/>
      <c r="RAV21" s="958"/>
      <c r="RAW21" s="958"/>
      <c r="RAX21" s="958"/>
      <c r="RAY21" s="958"/>
      <c r="RAZ21" s="958"/>
      <c r="RBA21" s="958"/>
      <c r="RBB21" s="958"/>
      <c r="RBC21" s="958"/>
      <c r="RBD21" s="958"/>
      <c r="RBE21" s="958"/>
      <c r="RBF21" s="958"/>
      <c r="RBG21" s="958"/>
      <c r="RBH21" s="958"/>
      <c r="RBI21" s="958"/>
      <c r="RBJ21" s="958"/>
      <c r="RBK21" s="958"/>
      <c r="RBL21" s="958"/>
      <c r="RBM21" s="958"/>
      <c r="RBN21" s="958"/>
      <c r="RBO21" s="958"/>
      <c r="RBP21" s="958"/>
      <c r="RBQ21" s="958"/>
      <c r="RBR21" s="958"/>
      <c r="RBS21" s="958"/>
      <c r="RBT21" s="958"/>
      <c r="RBU21" s="958"/>
      <c r="RBV21" s="958"/>
      <c r="RBW21" s="958"/>
      <c r="RBX21" s="958"/>
      <c r="RBY21" s="958"/>
      <c r="RBZ21" s="958"/>
      <c r="RCA21" s="958"/>
      <c r="RCB21" s="958"/>
      <c r="RCC21" s="958"/>
      <c r="RCD21" s="958"/>
      <c r="RCE21" s="958"/>
      <c r="RCF21" s="958"/>
      <c r="RCG21" s="958"/>
      <c r="RCH21" s="958"/>
      <c r="RCI21" s="958"/>
      <c r="RCJ21" s="958"/>
      <c r="RCK21" s="958"/>
      <c r="RCL21" s="958"/>
      <c r="RCM21" s="958"/>
      <c r="RCN21" s="958"/>
      <c r="RCO21" s="958"/>
      <c r="RCP21" s="958"/>
      <c r="RCQ21" s="958"/>
      <c r="RCR21" s="958"/>
      <c r="RCS21" s="958"/>
      <c r="RCT21" s="958"/>
      <c r="RCU21" s="958"/>
      <c r="RCV21" s="958"/>
      <c r="RCW21" s="958"/>
      <c r="RCX21" s="958"/>
      <c r="RCY21" s="958"/>
      <c r="RCZ21" s="958"/>
      <c r="RDA21" s="958"/>
      <c r="RDB21" s="958"/>
      <c r="RDC21" s="958"/>
      <c r="RDD21" s="958"/>
      <c r="RDE21" s="958"/>
      <c r="RDF21" s="958"/>
      <c r="RDG21" s="958"/>
      <c r="RDH21" s="958"/>
      <c r="RDI21" s="958"/>
      <c r="RDJ21" s="958"/>
      <c r="RDK21" s="958"/>
      <c r="RDL21" s="958"/>
      <c r="RDM21" s="958"/>
      <c r="RDN21" s="958"/>
      <c r="RDO21" s="958"/>
    </row>
    <row r="22" spans="1:12287" x14ac:dyDescent="0.25">
      <c r="A22" s="926"/>
      <c r="B22" s="926"/>
      <c r="C22" s="932"/>
      <c r="D22" s="926"/>
      <c r="E22" s="926"/>
      <c r="F22" s="926"/>
      <c r="G22" s="927"/>
      <c r="H22" s="415" t="s">
        <v>45</v>
      </c>
      <c r="I22" s="415">
        <v>50</v>
      </c>
      <c r="J22" s="947"/>
      <c r="K22" s="947"/>
      <c r="L22" s="947"/>
      <c r="M22" s="952"/>
      <c r="N22" s="952"/>
      <c r="O22" s="952"/>
      <c r="P22" s="952"/>
      <c r="Q22" s="947"/>
      <c r="R22" s="947"/>
      <c r="T22" s="958"/>
      <c r="U22" s="958"/>
      <c r="V22" s="958"/>
      <c r="W22" s="958"/>
      <c r="X22" s="958"/>
      <c r="Y22" s="958"/>
      <c r="Z22" s="958"/>
      <c r="AA22" s="958"/>
      <c r="AB22" s="958"/>
      <c r="AC22" s="958"/>
      <c r="AD22" s="958"/>
      <c r="AE22" s="958"/>
      <c r="AF22" s="958"/>
      <c r="AG22" s="958"/>
      <c r="AH22" s="958"/>
      <c r="AI22" s="958"/>
      <c r="AJ22" s="958"/>
      <c r="AK22" s="958"/>
      <c r="AL22" s="958"/>
      <c r="AM22" s="958"/>
      <c r="AN22" s="958"/>
      <c r="AO22" s="958"/>
      <c r="AP22" s="958"/>
      <c r="AQ22" s="958"/>
      <c r="AR22" s="958"/>
      <c r="AS22" s="958"/>
      <c r="AT22" s="958"/>
      <c r="AU22" s="958"/>
      <c r="AV22" s="958"/>
      <c r="AW22" s="958"/>
      <c r="AX22" s="958"/>
      <c r="AY22" s="958"/>
      <c r="AZ22" s="958"/>
      <c r="BA22" s="958"/>
      <c r="BB22" s="958"/>
      <c r="BC22" s="958"/>
      <c r="BD22" s="958"/>
      <c r="BE22" s="958"/>
      <c r="BF22" s="958"/>
      <c r="BG22" s="958"/>
      <c r="BH22" s="958"/>
      <c r="BI22" s="958"/>
      <c r="BJ22" s="958"/>
      <c r="BK22" s="958"/>
      <c r="BL22" s="958"/>
      <c r="BM22" s="958"/>
      <c r="BN22" s="958"/>
      <c r="BO22" s="958"/>
      <c r="BP22" s="958"/>
      <c r="BQ22" s="958"/>
      <c r="BR22" s="958"/>
      <c r="BS22" s="958"/>
      <c r="BT22" s="958"/>
      <c r="BU22" s="958"/>
      <c r="BV22" s="958"/>
      <c r="BW22" s="958"/>
      <c r="BX22" s="958"/>
      <c r="BY22" s="958"/>
      <c r="BZ22" s="958"/>
      <c r="CA22" s="958"/>
      <c r="CB22" s="958"/>
      <c r="CC22" s="958"/>
      <c r="CD22" s="958"/>
      <c r="CE22" s="958"/>
      <c r="CF22" s="958"/>
      <c r="CG22" s="958"/>
      <c r="CH22" s="958"/>
      <c r="CI22" s="958"/>
      <c r="CJ22" s="958"/>
      <c r="CK22" s="958"/>
      <c r="CL22" s="958"/>
      <c r="CM22" s="958"/>
      <c r="CN22" s="958"/>
      <c r="CO22" s="958"/>
      <c r="CP22" s="958"/>
      <c r="CQ22" s="958"/>
      <c r="CR22" s="958"/>
      <c r="CS22" s="958"/>
      <c r="CT22" s="958"/>
      <c r="CU22" s="958"/>
      <c r="CV22" s="958"/>
      <c r="CW22" s="958"/>
      <c r="CX22" s="958"/>
      <c r="CY22" s="958"/>
      <c r="CZ22" s="958"/>
      <c r="DA22" s="958"/>
      <c r="DB22" s="958"/>
      <c r="DC22" s="958"/>
      <c r="DD22" s="958"/>
      <c r="DE22" s="958"/>
      <c r="DF22" s="958"/>
      <c r="DG22" s="958"/>
      <c r="DH22" s="958"/>
      <c r="DI22" s="958"/>
      <c r="DJ22" s="958"/>
      <c r="DK22" s="958"/>
      <c r="DL22" s="958"/>
      <c r="DM22" s="958"/>
      <c r="DN22" s="958"/>
      <c r="DO22" s="958"/>
      <c r="DP22" s="958"/>
      <c r="DQ22" s="958"/>
      <c r="DR22" s="958"/>
      <c r="DS22" s="958"/>
      <c r="DT22" s="958"/>
      <c r="DU22" s="958"/>
      <c r="DV22" s="958"/>
      <c r="DW22" s="958"/>
      <c r="DX22" s="958"/>
      <c r="DY22" s="958"/>
      <c r="DZ22" s="958"/>
      <c r="EA22" s="958"/>
      <c r="EB22" s="958"/>
      <c r="EC22" s="958"/>
      <c r="ED22" s="958"/>
      <c r="EE22" s="958"/>
      <c r="EF22" s="958"/>
      <c r="EG22" s="958"/>
      <c r="EH22" s="958"/>
      <c r="EI22" s="958"/>
      <c r="EJ22" s="958"/>
      <c r="EK22" s="958"/>
      <c r="EL22" s="958"/>
      <c r="EM22" s="958"/>
      <c r="EN22" s="958"/>
      <c r="EO22" s="958"/>
      <c r="EP22" s="958"/>
      <c r="EQ22" s="958"/>
      <c r="ER22" s="958"/>
      <c r="ES22" s="958"/>
      <c r="ET22" s="958"/>
      <c r="EU22" s="958"/>
      <c r="EV22" s="958"/>
      <c r="EW22" s="958"/>
      <c r="EX22" s="958"/>
      <c r="EY22" s="958"/>
      <c r="EZ22" s="958"/>
      <c r="FA22" s="958"/>
      <c r="FB22" s="958"/>
      <c r="FC22" s="958"/>
      <c r="FD22" s="958"/>
      <c r="FE22" s="958"/>
      <c r="FF22" s="958"/>
      <c r="FG22" s="958"/>
      <c r="FH22" s="958"/>
      <c r="FI22" s="958"/>
      <c r="FJ22" s="958"/>
      <c r="FK22" s="958"/>
      <c r="FL22" s="958"/>
      <c r="FM22" s="958"/>
      <c r="FN22" s="958"/>
      <c r="FO22" s="958"/>
      <c r="FP22" s="958"/>
      <c r="FQ22" s="958"/>
      <c r="FR22" s="958"/>
      <c r="FS22" s="958"/>
      <c r="FT22" s="958"/>
      <c r="FU22" s="958"/>
      <c r="FV22" s="958"/>
      <c r="FW22" s="958"/>
      <c r="FX22" s="958"/>
      <c r="FY22" s="958"/>
      <c r="FZ22" s="958"/>
      <c r="GA22" s="958"/>
      <c r="GB22" s="958"/>
      <c r="GC22" s="958"/>
      <c r="GD22" s="958"/>
      <c r="GE22" s="958"/>
      <c r="GF22" s="958"/>
      <c r="GG22" s="958"/>
      <c r="GH22" s="958"/>
      <c r="GI22" s="958"/>
      <c r="GJ22" s="958"/>
      <c r="GK22" s="958"/>
      <c r="GL22" s="958"/>
      <c r="GM22" s="958"/>
      <c r="GN22" s="958"/>
      <c r="GO22" s="958"/>
      <c r="GP22" s="958"/>
      <c r="GQ22" s="958"/>
      <c r="GR22" s="958"/>
      <c r="GS22" s="958"/>
      <c r="GT22" s="958"/>
      <c r="GU22" s="958"/>
      <c r="GV22" s="958"/>
      <c r="GW22" s="958"/>
      <c r="GX22" s="958"/>
      <c r="GY22" s="958"/>
      <c r="GZ22" s="958"/>
      <c r="HA22" s="958"/>
      <c r="HB22" s="958"/>
      <c r="HC22" s="958"/>
      <c r="HD22" s="958"/>
      <c r="HE22" s="958"/>
      <c r="HF22" s="958"/>
      <c r="HG22" s="958"/>
      <c r="HH22" s="958"/>
      <c r="HI22" s="958"/>
      <c r="HJ22" s="958"/>
      <c r="HK22" s="958"/>
      <c r="HL22" s="958"/>
      <c r="HM22" s="958"/>
      <c r="HN22" s="958"/>
      <c r="HO22" s="958"/>
      <c r="HP22" s="958"/>
      <c r="HQ22" s="958"/>
      <c r="HR22" s="958"/>
      <c r="HS22" s="958"/>
      <c r="HT22" s="958"/>
      <c r="HU22" s="958"/>
      <c r="HV22" s="958"/>
      <c r="HW22" s="958"/>
      <c r="HX22" s="958"/>
      <c r="HY22" s="958"/>
      <c r="HZ22" s="958"/>
      <c r="IA22" s="958"/>
      <c r="IB22" s="958"/>
      <c r="IC22" s="958"/>
      <c r="ID22" s="958"/>
      <c r="IE22" s="958"/>
      <c r="IF22" s="958"/>
      <c r="IG22" s="958"/>
      <c r="IH22" s="958"/>
      <c r="II22" s="958"/>
      <c r="IJ22" s="958"/>
      <c r="IK22" s="958"/>
      <c r="IL22" s="958"/>
      <c r="IM22" s="958"/>
      <c r="IN22" s="958"/>
      <c r="IO22" s="958"/>
      <c r="IP22" s="958"/>
      <c r="IQ22" s="958"/>
      <c r="IR22" s="958"/>
      <c r="IS22" s="958"/>
      <c r="IT22" s="958"/>
      <c r="IU22" s="958"/>
      <c r="IV22" s="958"/>
      <c r="IW22" s="958"/>
      <c r="IX22" s="958"/>
      <c r="IY22" s="958"/>
      <c r="IZ22" s="958"/>
      <c r="JA22" s="958"/>
      <c r="JB22" s="958"/>
      <c r="JC22" s="958"/>
      <c r="JD22" s="958"/>
      <c r="JE22" s="958"/>
      <c r="JF22" s="958"/>
      <c r="JG22" s="958"/>
      <c r="JH22" s="958"/>
      <c r="JI22" s="958"/>
      <c r="JJ22" s="958"/>
      <c r="JK22" s="958"/>
      <c r="JL22" s="958"/>
      <c r="JM22" s="958"/>
      <c r="JN22" s="958"/>
      <c r="JO22" s="958"/>
      <c r="JP22" s="958"/>
      <c r="JQ22" s="958"/>
      <c r="JR22" s="958"/>
      <c r="JS22" s="958"/>
      <c r="JT22" s="958"/>
      <c r="JU22" s="958"/>
      <c r="JV22" s="958"/>
      <c r="JW22" s="958"/>
      <c r="JX22" s="958"/>
      <c r="JY22" s="958"/>
      <c r="JZ22" s="958"/>
      <c r="KA22" s="958"/>
      <c r="KB22" s="958"/>
      <c r="KC22" s="958"/>
      <c r="KD22" s="958"/>
      <c r="KE22" s="958"/>
      <c r="KF22" s="958"/>
      <c r="KG22" s="958"/>
      <c r="KH22" s="958"/>
      <c r="KI22" s="958"/>
      <c r="KJ22" s="958"/>
      <c r="KK22" s="958"/>
      <c r="KL22" s="958"/>
      <c r="KM22" s="958"/>
      <c r="KN22" s="958"/>
      <c r="KO22" s="958"/>
      <c r="KP22" s="958"/>
      <c r="KQ22" s="958"/>
      <c r="KR22" s="958"/>
      <c r="KS22" s="958"/>
      <c r="KT22" s="958"/>
      <c r="KU22" s="958"/>
      <c r="KV22" s="958"/>
      <c r="KW22" s="958"/>
      <c r="KX22" s="958"/>
      <c r="KY22" s="958"/>
      <c r="KZ22" s="958"/>
      <c r="LA22" s="958"/>
      <c r="LB22" s="958"/>
      <c r="LC22" s="958"/>
      <c r="LD22" s="958"/>
      <c r="LE22" s="958"/>
      <c r="LF22" s="958"/>
      <c r="LG22" s="958"/>
      <c r="LH22" s="958"/>
      <c r="LI22" s="958"/>
      <c r="LJ22" s="958"/>
      <c r="LK22" s="958"/>
      <c r="LL22" s="958"/>
      <c r="LM22" s="958"/>
      <c r="LN22" s="958"/>
      <c r="LO22" s="958"/>
      <c r="LP22" s="958"/>
      <c r="LQ22" s="958"/>
      <c r="LR22" s="958"/>
      <c r="LS22" s="958"/>
      <c r="LT22" s="958"/>
      <c r="LU22" s="958"/>
      <c r="LV22" s="958"/>
      <c r="LW22" s="958"/>
      <c r="LX22" s="958"/>
      <c r="LY22" s="958"/>
      <c r="LZ22" s="958"/>
      <c r="MA22" s="958"/>
      <c r="MB22" s="958"/>
      <c r="MC22" s="958"/>
      <c r="MD22" s="958"/>
      <c r="ME22" s="958"/>
      <c r="MF22" s="958"/>
      <c r="MG22" s="958"/>
      <c r="MH22" s="958"/>
      <c r="MI22" s="958"/>
      <c r="MJ22" s="958"/>
      <c r="MK22" s="958"/>
      <c r="ML22" s="958"/>
      <c r="MM22" s="958"/>
      <c r="MN22" s="958"/>
      <c r="MO22" s="958"/>
      <c r="MP22" s="958"/>
      <c r="MQ22" s="958"/>
      <c r="MR22" s="958"/>
      <c r="MS22" s="958"/>
      <c r="MT22" s="958"/>
      <c r="MU22" s="958"/>
      <c r="MV22" s="958"/>
      <c r="MW22" s="958"/>
      <c r="MX22" s="958"/>
      <c r="MY22" s="958"/>
      <c r="MZ22" s="958"/>
      <c r="NA22" s="958"/>
      <c r="NB22" s="958"/>
      <c r="NC22" s="958"/>
      <c r="ND22" s="958"/>
      <c r="NE22" s="958"/>
      <c r="NF22" s="958"/>
      <c r="NG22" s="958"/>
      <c r="NH22" s="958"/>
      <c r="NI22" s="958"/>
      <c r="NJ22" s="958"/>
      <c r="NK22" s="958"/>
      <c r="NL22" s="958"/>
      <c r="NM22" s="958"/>
      <c r="NN22" s="958"/>
      <c r="NO22" s="958"/>
      <c r="NP22" s="958"/>
      <c r="NQ22" s="958"/>
      <c r="NR22" s="958"/>
      <c r="NS22" s="958"/>
      <c r="NT22" s="958"/>
      <c r="NU22" s="958"/>
      <c r="NV22" s="958"/>
      <c r="NW22" s="958"/>
      <c r="NX22" s="958"/>
      <c r="NY22" s="958"/>
      <c r="NZ22" s="958"/>
      <c r="OA22" s="958"/>
      <c r="OB22" s="958"/>
      <c r="OC22" s="958"/>
      <c r="OD22" s="958"/>
      <c r="OE22" s="958"/>
      <c r="OF22" s="958"/>
      <c r="OG22" s="958"/>
      <c r="OH22" s="958"/>
      <c r="OI22" s="958"/>
      <c r="OJ22" s="958"/>
      <c r="OK22" s="958"/>
      <c r="OL22" s="958"/>
      <c r="OM22" s="958"/>
      <c r="ON22" s="958"/>
      <c r="OO22" s="958"/>
      <c r="OP22" s="958"/>
      <c r="OQ22" s="958"/>
      <c r="OR22" s="958"/>
      <c r="OS22" s="958"/>
      <c r="OT22" s="958"/>
      <c r="OU22" s="958"/>
      <c r="OV22" s="958"/>
      <c r="OW22" s="958"/>
      <c r="OX22" s="958"/>
      <c r="OY22" s="958"/>
      <c r="OZ22" s="958"/>
      <c r="PA22" s="958"/>
      <c r="PB22" s="958"/>
      <c r="PC22" s="958"/>
      <c r="PD22" s="958"/>
      <c r="PE22" s="958"/>
      <c r="PF22" s="958"/>
      <c r="PG22" s="958"/>
      <c r="PH22" s="958"/>
      <c r="PI22" s="958"/>
      <c r="PJ22" s="958"/>
      <c r="PK22" s="958"/>
      <c r="PL22" s="958"/>
      <c r="PM22" s="958"/>
      <c r="PN22" s="958"/>
      <c r="PO22" s="958"/>
      <c r="PP22" s="958"/>
      <c r="PQ22" s="958"/>
      <c r="PR22" s="958"/>
      <c r="PS22" s="958"/>
      <c r="PT22" s="958"/>
      <c r="PU22" s="958"/>
      <c r="PV22" s="958"/>
      <c r="PW22" s="958"/>
      <c r="PX22" s="958"/>
      <c r="PY22" s="958"/>
      <c r="PZ22" s="958"/>
      <c r="QA22" s="958"/>
      <c r="QB22" s="958"/>
      <c r="QC22" s="958"/>
      <c r="QD22" s="958"/>
      <c r="QE22" s="958"/>
      <c r="QF22" s="958"/>
      <c r="QG22" s="958"/>
      <c r="QH22" s="958"/>
      <c r="QI22" s="958"/>
      <c r="QJ22" s="958"/>
      <c r="QK22" s="958"/>
      <c r="QL22" s="958"/>
      <c r="QM22" s="958"/>
      <c r="QN22" s="958"/>
      <c r="QO22" s="958"/>
      <c r="QP22" s="958"/>
      <c r="QQ22" s="958"/>
      <c r="QR22" s="958"/>
      <c r="QS22" s="958"/>
      <c r="QT22" s="958"/>
      <c r="QU22" s="958"/>
      <c r="QV22" s="958"/>
      <c r="QW22" s="958"/>
      <c r="QX22" s="958"/>
      <c r="QY22" s="958"/>
      <c r="QZ22" s="958"/>
      <c r="RA22" s="958"/>
      <c r="RB22" s="958"/>
      <c r="RC22" s="958"/>
      <c r="RD22" s="958"/>
      <c r="RE22" s="958"/>
      <c r="RF22" s="958"/>
      <c r="RG22" s="958"/>
      <c r="RH22" s="958"/>
      <c r="RI22" s="958"/>
      <c r="RJ22" s="958"/>
      <c r="RK22" s="958"/>
      <c r="RL22" s="958"/>
      <c r="RM22" s="958"/>
      <c r="RN22" s="958"/>
      <c r="RO22" s="958"/>
      <c r="RP22" s="958"/>
      <c r="RQ22" s="958"/>
      <c r="RR22" s="958"/>
      <c r="RS22" s="958"/>
      <c r="RT22" s="958"/>
      <c r="RU22" s="958"/>
      <c r="RV22" s="958"/>
      <c r="RW22" s="958"/>
      <c r="RX22" s="958"/>
      <c r="RY22" s="958"/>
      <c r="RZ22" s="958"/>
      <c r="SA22" s="958"/>
      <c r="SB22" s="958"/>
      <c r="SC22" s="958"/>
      <c r="SD22" s="958"/>
      <c r="SE22" s="958"/>
      <c r="SF22" s="958"/>
      <c r="SG22" s="958"/>
      <c r="SH22" s="958"/>
      <c r="SI22" s="958"/>
      <c r="SJ22" s="958"/>
      <c r="SK22" s="958"/>
      <c r="SL22" s="958"/>
      <c r="SM22" s="958"/>
      <c r="SN22" s="958"/>
      <c r="SO22" s="958"/>
      <c r="SP22" s="958"/>
      <c r="SQ22" s="958"/>
      <c r="SR22" s="958"/>
      <c r="SS22" s="958"/>
      <c r="ST22" s="958"/>
      <c r="SU22" s="958"/>
      <c r="SV22" s="958"/>
      <c r="SW22" s="958"/>
      <c r="SX22" s="958"/>
      <c r="SY22" s="958"/>
      <c r="SZ22" s="958"/>
      <c r="TA22" s="958"/>
      <c r="TB22" s="958"/>
      <c r="TC22" s="958"/>
      <c r="TD22" s="958"/>
      <c r="TE22" s="958"/>
      <c r="TF22" s="958"/>
      <c r="TG22" s="958"/>
      <c r="TH22" s="958"/>
      <c r="TI22" s="958"/>
      <c r="TJ22" s="958"/>
      <c r="TK22" s="958"/>
      <c r="TL22" s="958"/>
      <c r="TM22" s="958"/>
      <c r="TN22" s="958"/>
      <c r="TO22" s="958"/>
      <c r="TP22" s="958"/>
      <c r="TQ22" s="958"/>
      <c r="TR22" s="958"/>
      <c r="TS22" s="958"/>
      <c r="TT22" s="958"/>
      <c r="TU22" s="958"/>
      <c r="TV22" s="958"/>
      <c r="TW22" s="958"/>
      <c r="TX22" s="958"/>
      <c r="TY22" s="958"/>
      <c r="TZ22" s="958"/>
      <c r="UA22" s="958"/>
      <c r="UB22" s="958"/>
      <c r="UC22" s="958"/>
      <c r="UD22" s="958"/>
      <c r="UE22" s="958"/>
      <c r="UF22" s="958"/>
      <c r="UG22" s="958"/>
      <c r="UH22" s="958"/>
      <c r="UI22" s="958"/>
      <c r="UJ22" s="958"/>
      <c r="UK22" s="958"/>
      <c r="UL22" s="958"/>
      <c r="UM22" s="958"/>
      <c r="UN22" s="958"/>
      <c r="UO22" s="958"/>
      <c r="UP22" s="958"/>
      <c r="UQ22" s="958"/>
      <c r="UR22" s="958"/>
      <c r="US22" s="958"/>
      <c r="UT22" s="958"/>
      <c r="UU22" s="958"/>
      <c r="UV22" s="958"/>
      <c r="UW22" s="958"/>
      <c r="UX22" s="958"/>
      <c r="UY22" s="958"/>
      <c r="UZ22" s="958"/>
      <c r="VA22" s="958"/>
      <c r="VB22" s="958"/>
      <c r="VC22" s="958"/>
      <c r="VD22" s="958"/>
      <c r="VE22" s="958"/>
      <c r="VF22" s="958"/>
      <c r="VG22" s="958"/>
      <c r="VH22" s="958"/>
      <c r="VI22" s="958"/>
      <c r="VJ22" s="958"/>
      <c r="VK22" s="958"/>
      <c r="VL22" s="958"/>
      <c r="VM22" s="958"/>
      <c r="VN22" s="958"/>
      <c r="VO22" s="958"/>
      <c r="VP22" s="958"/>
      <c r="VQ22" s="958"/>
      <c r="VR22" s="958"/>
      <c r="VS22" s="958"/>
      <c r="VT22" s="958"/>
      <c r="VU22" s="958"/>
      <c r="VV22" s="958"/>
      <c r="VW22" s="958"/>
      <c r="VX22" s="958"/>
      <c r="VY22" s="958"/>
      <c r="VZ22" s="958"/>
      <c r="WA22" s="958"/>
      <c r="WB22" s="958"/>
      <c r="WC22" s="958"/>
      <c r="WD22" s="958"/>
      <c r="WE22" s="958"/>
      <c r="WF22" s="958"/>
      <c r="WG22" s="958"/>
      <c r="WH22" s="958"/>
      <c r="WI22" s="958"/>
      <c r="WJ22" s="958"/>
      <c r="WK22" s="958"/>
      <c r="WL22" s="958"/>
      <c r="WM22" s="958"/>
      <c r="WN22" s="958"/>
      <c r="WO22" s="958"/>
      <c r="WP22" s="958"/>
      <c r="WQ22" s="958"/>
      <c r="WR22" s="958"/>
      <c r="WS22" s="958"/>
      <c r="WT22" s="958"/>
      <c r="WU22" s="958"/>
      <c r="WV22" s="958"/>
      <c r="WW22" s="958"/>
      <c r="WX22" s="958"/>
      <c r="WY22" s="958"/>
      <c r="WZ22" s="958"/>
      <c r="XA22" s="958"/>
      <c r="XB22" s="958"/>
      <c r="XC22" s="958"/>
      <c r="XD22" s="958"/>
      <c r="XE22" s="958"/>
      <c r="XF22" s="958"/>
      <c r="XG22" s="958"/>
      <c r="XH22" s="958"/>
      <c r="XI22" s="958"/>
      <c r="XJ22" s="958"/>
      <c r="XK22" s="958"/>
      <c r="XL22" s="958"/>
      <c r="XM22" s="958"/>
      <c r="XN22" s="958"/>
      <c r="XO22" s="958"/>
      <c r="XP22" s="958"/>
      <c r="XQ22" s="958"/>
      <c r="XR22" s="958"/>
      <c r="XS22" s="958"/>
      <c r="XT22" s="958"/>
      <c r="XU22" s="958"/>
      <c r="XV22" s="958"/>
      <c r="XW22" s="958"/>
      <c r="XX22" s="958"/>
      <c r="XY22" s="958"/>
      <c r="XZ22" s="958"/>
      <c r="YA22" s="958"/>
      <c r="YB22" s="958"/>
      <c r="YC22" s="958"/>
      <c r="YD22" s="958"/>
      <c r="YE22" s="958"/>
      <c r="YF22" s="958"/>
      <c r="YG22" s="958"/>
      <c r="YH22" s="958"/>
      <c r="YI22" s="958"/>
      <c r="YJ22" s="958"/>
      <c r="YK22" s="958"/>
      <c r="YL22" s="958"/>
      <c r="YM22" s="958"/>
      <c r="YN22" s="958"/>
      <c r="YO22" s="958"/>
      <c r="YP22" s="958"/>
      <c r="YQ22" s="958"/>
      <c r="YR22" s="958"/>
      <c r="YS22" s="958"/>
      <c r="YT22" s="958"/>
      <c r="YU22" s="958"/>
      <c r="YV22" s="958"/>
      <c r="YW22" s="958"/>
      <c r="YX22" s="958"/>
      <c r="YY22" s="958"/>
      <c r="YZ22" s="958"/>
      <c r="ZA22" s="958"/>
      <c r="ZB22" s="958"/>
      <c r="ZC22" s="958"/>
      <c r="ZD22" s="958"/>
      <c r="ZE22" s="958"/>
      <c r="ZF22" s="958"/>
      <c r="ZG22" s="958"/>
      <c r="ZH22" s="958"/>
      <c r="ZI22" s="958"/>
      <c r="ZJ22" s="958"/>
      <c r="ZK22" s="958"/>
      <c r="ZL22" s="958"/>
      <c r="ZM22" s="958"/>
      <c r="ZN22" s="958"/>
      <c r="ZO22" s="958"/>
      <c r="ZP22" s="958"/>
      <c r="ZQ22" s="958"/>
      <c r="ZR22" s="958"/>
      <c r="ZS22" s="958"/>
      <c r="ZT22" s="958"/>
      <c r="ZU22" s="958"/>
      <c r="ZV22" s="958"/>
      <c r="ZW22" s="958"/>
      <c r="ZX22" s="958"/>
      <c r="ZY22" s="958"/>
      <c r="ZZ22" s="958"/>
      <c r="AAA22" s="958"/>
      <c r="AAB22" s="958"/>
      <c r="AAC22" s="958"/>
      <c r="AAD22" s="958"/>
      <c r="AAE22" s="958"/>
      <c r="AAF22" s="958"/>
      <c r="AAG22" s="958"/>
      <c r="AAH22" s="958"/>
      <c r="AAI22" s="958"/>
      <c r="AAJ22" s="958"/>
      <c r="AAK22" s="958"/>
      <c r="AAL22" s="958"/>
      <c r="AAM22" s="958"/>
      <c r="AAN22" s="958"/>
      <c r="AAO22" s="958"/>
      <c r="AAP22" s="958"/>
      <c r="AAQ22" s="958"/>
      <c r="AAR22" s="958"/>
      <c r="AAS22" s="958"/>
      <c r="AAT22" s="958"/>
      <c r="AAU22" s="958"/>
      <c r="AAV22" s="958"/>
      <c r="AAW22" s="958"/>
      <c r="AAX22" s="958"/>
      <c r="AAY22" s="958"/>
      <c r="AAZ22" s="958"/>
      <c r="ABA22" s="958"/>
      <c r="ABB22" s="958"/>
      <c r="ABC22" s="958"/>
      <c r="ABD22" s="958"/>
      <c r="ABE22" s="958"/>
      <c r="ABF22" s="958"/>
      <c r="ABG22" s="958"/>
      <c r="ABH22" s="958"/>
      <c r="ABI22" s="958"/>
      <c r="ABJ22" s="958"/>
      <c r="ABK22" s="958"/>
      <c r="ABL22" s="958"/>
      <c r="ABM22" s="958"/>
      <c r="ABN22" s="958"/>
      <c r="ABO22" s="958"/>
      <c r="ABP22" s="958"/>
      <c r="ABQ22" s="958"/>
      <c r="ABR22" s="958"/>
      <c r="ABS22" s="958"/>
      <c r="ABT22" s="958"/>
      <c r="ABU22" s="958"/>
      <c r="ABV22" s="958"/>
      <c r="ABW22" s="958"/>
      <c r="ABX22" s="958"/>
      <c r="ABY22" s="958"/>
      <c r="ABZ22" s="958"/>
      <c r="ACA22" s="958"/>
      <c r="ACB22" s="958"/>
      <c r="ACC22" s="958"/>
      <c r="ACD22" s="958"/>
      <c r="ACE22" s="958"/>
      <c r="ACF22" s="958"/>
      <c r="ACG22" s="958"/>
      <c r="ACH22" s="958"/>
      <c r="ACI22" s="958"/>
      <c r="ACJ22" s="958"/>
      <c r="ACK22" s="958"/>
      <c r="ACL22" s="958"/>
      <c r="ACM22" s="958"/>
      <c r="ACN22" s="958"/>
      <c r="ACO22" s="958"/>
      <c r="ACP22" s="958"/>
      <c r="ACQ22" s="958"/>
      <c r="ACR22" s="958"/>
      <c r="ACS22" s="958"/>
      <c r="ACT22" s="958"/>
      <c r="ACU22" s="958"/>
      <c r="ACV22" s="958"/>
      <c r="ACW22" s="958"/>
      <c r="ACX22" s="958"/>
      <c r="ACY22" s="958"/>
      <c r="ACZ22" s="958"/>
      <c r="ADA22" s="958"/>
      <c r="ADB22" s="958"/>
      <c r="ADC22" s="958"/>
      <c r="ADD22" s="958"/>
      <c r="ADE22" s="958"/>
      <c r="ADF22" s="958"/>
      <c r="ADG22" s="958"/>
      <c r="ADH22" s="958"/>
      <c r="ADI22" s="958"/>
      <c r="ADJ22" s="958"/>
      <c r="ADK22" s="958"/>
      <c r="ADL22" s="958"/>
      <c r="ADM22" s="958"/>
      <c r="ADN22" s="958"/>
      <c r="ADO22" s="958"/>
      <c r="ADP22" s="958"/>
      <c r="ADQ22" s="958"/>
      <c r="ADR22" s="958"/>
      <c r="ADS22" s="958"/>
      <c r="ADT22" s="958"/>
      <c r="ADU22" s="958"/>
      <c r="ADV22" s="958"/>
      <c r="ADW22" s="958"/>
      <c r="ADX22" s="958"/>
      <c r="ADY22" s="958"/>
      <c r="ADZ22" s="958"/>
      <c r="AEA22" s="958"/>
      <c r="AEB22" s="958"/>
      <c r="AEC22" s="958"/>
      <c r="AED22" s="958"/>
      <c r="AEE22" s="958"/>
      <c r="AEF22" s="958"/>
      <c r="AEG22" s="958"/>
      <c r="AEH22" s="958"/>
      <c r="AEI22" s="958"/>
      <c r="AEJ22" s="958"/>
      <c r="AEK22" s="958"/>
      <c r="AEL22" s="958"/>
      <c r="AEM22" s="958"/>
      <c r="AEN22" s="958"/>
      <c r="AEO22" s="958"/>
      <c r="AEP22" s="958"/>
      <c r="AEQ22" s="958"/>
      <c r="AER22" s="958"/>
      <c r="AES22" s="958"/>
      <c r="AET22" s="958"/>
      <c r="AEU22" s="958"/>
      <c r="AEV22" s="958"/>
      <c r="AEW22" s="958"/>
      <c r="AEX22" s="958"/>
      <c r="AEY22" s="958"/>
      <c r="AEZ22" s="958"/>
      <c r="AFA22" s="958"/>
      <c r="AFB22" s="958"/>
      <c r="AFC22" s="958"/>
      <c r="AFD22" s="958"/>
      <c r="AFE22" s="958"/>
      <c r="AFF22" s="958"/>
      <c r="AFG22" s="958"/>
      <c r="AFH22" s="958"/>
      <c r="AFI22" s="958"/>
      <c r="AFJ22" s="958"/>
      <c r="AFK22" s="958"/>
      <c r="AFL22" s="958"/>
      <c r="AFM22" s="958"/>
      <c r="AFN22" s="958"/>
      <c r="AFO22" s="958"/>
      <c r="AFP22" s="958"/>
      <c r="AFQ22" s="958"/>
      <c r="AFR22" s="958"/>
      <c r="AFS22" s="958"/>
      <c r="AFT22" s="958"/>
      <c r="AFU22" s="958"/>
      <c r="AFV22" s="958"/>
      <c r="AFW22" s="958"/>
      <c r="AFX22" s="958"/>
      <c r="AFY22" s="958"/>
      <c r="AFZ22" s="958"/>
      <c r="AGA22" s="958"/>
      <c r="AGB22" s="958"/>
      <c r="AGC22" s="958"/>
      <c r="AGD22" s="958"/>
      <c r="AGE22" s="958"/>
      <c r="AGF22" s="958"/>
      <c r="AGG22" s="958"/>
      <c r="AGH22" s="958"/>
      <c r="AGI22" s="958"/>
      <c r="AGJ22" s="958"/>
      <c r="AGK22" s="958"/>
      <c r="AGL22" s="958"/>
      <c r="AGM22" s="958"/>
      <c r="AGN22" s="958"/>
      <c r="AGO22" s="958"/>
      <c r="AGP22" s="958"/>
      <c r="AGQ22" s="958"/>
      <c r="AGR22" s="958"/>
      <c r="AGS22" s="958"/>
      <c r="AGT22" s="958"/>
      <c r="AGU22" s="958"/>
      <c r="AGV22" s="958"/>
      <c r="AGW22" s="958"/>
      <c r="AGX22" s="958"/>
      <c r="AGY22" s="958"/>
      <c r="AGZ22" s="958"/>
      <c r="AHA22" s="958"/>
      <c r="AHB22" s="958"/>
      <c r="AHC22" s="958"/>
      <c r="AHD22" s="958"/>
      <c r="AHE22" s="958"/>
      <c r="AHF22" s="958"/>
      <c r="AHG22" s="958"/>
      <c r="AHH22" s="958"/>
      <c r="AHI22" s="958"/>
      <c r="AHJ22" s="958"/>
      <c r="AHK22" s="958"/>
      <c r="AHL22" s="958"/>
      <c r="AHM22" s="958"/>
      <c r="AHN22" s="958"/>
      <c r="AHO22" s="958"/>
      <c r="AHP22" s="958"/>
      <c r="AHQ22" s="958"/>
      <c r="AHR22" s="958"/>
      <c r="AHS22" s="958"/>
      <c r="AHT22" s="958"/>
      <c r="AHU22" s="958"/>
      <c r="AHV22" s="958"/>
      <c r="AHW22" s="958"/>
      <c r="AHX22" s="958"/>
      <c r="AHY22" s="958"/>
      <c r="AHZ22" s="958"/>
      <c r="AIA22" s="958"/>
      <c r="AIB22" s="958"/>
      <c r="AIC22" s="958"/>
      <c r="AID22" s="958"/>
      <c r="AIE22" s="958"/>
      <c r="AIF22" s="958"/>
      <c r="AIG22" s="958"/>
      <c r="AIH22" s="958"/>
      <c r="AII22" s="958"/>
      <c r="AIJ22" s="958"/>
      <c r="AIK22" s="958"/>
      <c r="AIL22" s="958"/>
      <c r="AIM22" s="958"/>
      <c r="AIN22" s="958"/>
      <c r="AIO22" s="958"/>
      <c r="AIP22" s="958"/>
      <c r="AIQ22" s="958"/>
      <c r="AIR22" s="958"/>
      <c r="AIS22" s="958"/>
      <c r="AIT22" s="958"/>
      <c r="AIU22" s="958"/>
      <c r="AIV22" s="958"/>
      <c r="AIW22" s="958"/>
      <c r="AIX22" s="958"/>
      <c r="AIY22" s="958"/>
      <c r="AIZ22" s="958"/>
      <c r="AJA22" s="958"/>
      <c r="AJB22" s="958"/>
      <c r="AJC22" s="958"/>
      <c r="AJD22" s="958"/>
      <c r="AJE22" s="958"/>
      <c r="AJF22" s="958"/>
      <c r="AJG22" s="958"/>
      <c r="AJH22" s="958"/>
      <c r="AJI22" s="958"/>
      <c r="AJJ22" s="958"/>
      <c r="AJK22" s="958"/>
      <c r="AJL22" s="958"/>
      <c r="AJM22" s="958"/>
      <c r="AJN22" s="958"/>
      <c r="AJO22" s="958"/>
      <c r="AJP22" s="958"/>
      <c r="AJQ22" s="958"/>
      <c r="AJR22" s="958"/>
      <c r="AJS22" s="958"/>
      <c r="AJT22" s="958"/>
      <c r="AJU22" s="958"/>
      <c r="AJV22" s="958"/>
      <c r="AJW22" s="958"/>
      <c r="AJX22" s="958"/>
      <c r="AJY22" s="958"/>
      <c r="AJZ22" s="958"/>
      <c r="AKA22" s="958"/>
      <c r="AKB22" s="958"/>
      <c r="AKC22" s="958"/>
      <c r="AKD22" s="958"/>
      <c r="AKE22" s="958"/>
      <c r="AKF22" s="958"/>
      <c r="AKG22" s="958"/>
      <c r="AKH22" s="958"/>
      <c r="AKI22" s="958"/>
      <c r="AKJ22" s="958"/>
      <c r="AKK22" s="958"/>
      <c r="AKL22" s="958"/>
      <c r="AKM22" s="958"/>
      <c r="AKN22" s="958"/>
      <c r="AKO22" s="958"/>
      <c r="AKP22" s="958"/>
      <c r="AKQ22" s="958"/>
      <c r="AKR22" s="958"/>
      <c r="AKS22" s="958"/>
      <c r="AKT22" s="958"/>
      <c r="AKU22" s="958"/>
      <c r="AKV22" s="958"/>
      <c r="AKW22" s="958"/>
      <c r="AKX22" s="958"/>
      <c r="AKY22" s="958"/>
      <c r="AKZ22" s="958"/>
      <c r="ALA22" s="958"/>
      <c r="ALB22" s="958"/>
      <c r="ALC22" s="958"/>
      <c r="ALD22" s="958"/>
      <c r="ALE22" s="958"/>
      <c r="ALF22" s="958"/>
      <c r="ALG22" s="958"/>
      <c r="ALH22" s="958"/>
      <c r="ALI22" s="958"/>
      <c r="ALJ22" s="958"/>
      <c r="ALK22" s="958"/>
      <c r="ALL22" s="958"/>
      <c r="ALM22" s="958"/>
      <c r="ALN22" s="958"/>
      <c r="ALO22" s="958"/>
      <c r="ALP22" s="958"/>
      <c r="ALQ22" s="958"/>
      <c r="ALR22" s="958"/>
      <c r="ALS22" s="958"/>
      <c r="ALT22" s="958"/>
      <c r="ALU22" s="958"/>
      <c r="ALV22" s="958"/>
      <c r="ALW22" s="958"/>
      <c r="ALX22" s="958"/>
      <c r="ALY22" s="958"/>
      <c r="ALZ22" s="958"/>
      <c r="AMA22" s="958"/>
      <c r="AMB22" s="958"/>
      <c r="AMC22" s="958"/>
      <c r="AMD22" s="958"/>
      <c r="AME22" s="958"/>
      <c r="AMF22" s="958"/>
      <c r="AMG22" s="958"/>
      <c r="AMH22" s="958"/>
      <c r="AMI22" s="958"/>
      <c r="AMJ22" s="958"/>
      <c r="AMK22" s="958"/>
      <c r="AML22" s="958"/>
      <c r="AMM22" s="958"/>
      <c r="AMN22" s="958"/>
      <c r="AMO22" s="958"/>
      <c r="AMP22" s="958"/>
      <c r="AMQ22" s="958"/>
      <c r="AMR22" s="958"/>
      <c r="AMS22" s="958"/>
      <c r="AMT22" s="958"/>
      <c r="AMU22" s="958"/>
      <c r="AMV22" s="958"/>
      <c r="AMW22" s="958"/>
      <c r="AMX22" s="958"/>
      <c r="AMY22" s="958"/>
      <c r="AMZ22" s="958"/>
      <c r="ANA22" s="958"/>
      <c r="ANB22" s="958"/>
      <c r="ANC22" s="958"/>
      <c r="AND22" s="958"/>
      <c r="ANE22" s="958"/>
      <c r="ANF22" s="958"/>
      <c r="ANG22" s="958"/>
      <c r="ANH22" s="958"/>
      <c r="ANI22" s="958"/>
      <c r="ANJ22" s="958"/>
      <c r="ANK22" s="958"/>
      <c r="ANL22" s="958"/>
      <c r="ANM22" s="958"/>
      <c r="ANN22" s="958"/>
      <c r="ANO22" s="958"/>
      <c r="ANP22" s="958"/>
      <c r="ANQ22" s="958"/>
      <c r="ANR22" s="958"/>
      <c r="ANS22" s="958"/>
      <c r="ANT22" s="958"/>
      <c r="ANU22" s="958"/>
      <c r="ANV22" s="958"/>
      <c r="ANW22" s="958"/>
      <c r="ANX22" s="958"/>
      <c r="ANY22" s="958"/>
      <c r="ANZ22" s="958"/>
      <c r="AOA22" s="958"/>
      <c r="AOB22" s="958"/>
      <c r="AOC22" s="958"/>
      <c r="AOD22" s="958"/>
      <c r="AOE22" s="958"/>
      <c r="AOF22" s="958"/>
      <c r="AOG22" s="958"/>
      <c r="AOH22" s="958"/>
      <c r="AOI22" s="958"/>
      <c r="AOJ22" s="958"/>
      <c r="AOK22" s="958"/>
      <c r="AOL22" s="958"/>
      <c r="AOM22" s="958"/>
      <c r="AON22" s="958"/>
      <c r="AOO22" s="958"/>
      <c r="AOP22" s="958"/>
      <c r="AOQ22" s="958"/>
      <c r="AOR22" s="958"/>
      <c r="AOS22" s="958"/>
      <c r="AOT22" s="958"/>
      <c r="AOU22" s="958"/>
      <c r="AOV22" s="958"/>
      <c r="AOW22" s="958"/>
      <c r="AOX22" s="958"/>
      <c r="AOY22" s="958"/>
      <c r="AOZ22" s="958"/>
      <c r="APA22" s="958"/>
      <c r="APB22" s="958"/>
      <c r="APC22" s="958"/>
      <c r="APD22" s="958"/>
      <c r="APE22" s="958"/>
      <c r="APF22" s="958"/>
      <c r="APG22" s="958"/>
      <c r="APH22" s="958"/>
      <c r="API22" s="958"/>
      <c r="APJ22" s="958"/>
      <c r="APK22" s="958"/>
      <c r="APL22" s="958"/>
      <c r="APM22" s="958"/>
      <c r="APN22" s="958"/>
      <c r="APO22" s="958"/>
      <c r="APP22" s="958"/>
      <c r="APQ22" s="958"/>
      <c r="APR22" s="958"/>
      <c r="APS22" s="958"/>
      <c r="APT22" s="958"/>
      <c r="APU22" s="958"/>
      <c r="APV22" s="958"/>
      <c r="APW22" s="958"/>
      <c r="APX22" s="958"/>
      <c r="APY22" s="958"/>
      <c r="APZ22" s="958"/>
      <c r="AQA22" s="958"/>
      <c r="AQB22" s="958"/>
      <c r="AQC22" s="958"/>
      <c r="AQD22" s="958"/>
      <c r="AQE22" s="958"/>
      <c r="AQF22" s="958"/>
      <c r="AQG22" s="958"/>
      <c r="AQH22" s="958"/>
      <c r="AQI22" s="958"/>
      <c r="AQJ22" s="958"/>
      <c r="AQK22" s="958"/>
      <c r="AQL22" s="958"/>
      <c r="AQM22" s="958"/>
      <c r="AQN22" s="958"/>
      <c r="AQO22" s="958"/>
      <c r="AQP22" s="958"/>
      <c r="AQQ22" s="958"/>
      <c r="AQR22" s="958"/>
      <c r="AQS22" s="958"/>
      <c r="AQT22" s="958"/>
      <c r="AQU22" s="958"/>
      <c r="AQV22" s="958"/>
      <c r="AQW22" s="958"/>
      <c r="AQX22" s="958"/>
      <c r="AQY22" s="958"/>
      <c r="AQZ22" s="958"/>
      <c r="ARA22" s="958"/>
      <c r="ARB22" s="958"/>
      <c r="ARC22" s="958"/>
      <c r="ARD22" s="958"/>
      <c r="ARE22" s="958"/>
      <c r="ARF22" s="958"/>
      <c r="ARG22" s="958"/>
      <c r="ARH22" s="958"/>
      <c r="ARI22" s="958"/>
      <c r="ARJ22" s="958"/>
      <c r="ARK22" s="958"/>
      <c r="ARL22" s="958"/>
      <c r="ARM22" s="958"/>
      <c r="ARN22" s="958"/>
      <c r="ARO22" s="958"/>
      <c r="ARP22" s="958"/>
      <c r="ARQ22" s="958"/>
      <c r="ARR22" s="958"/>
      <c r="ARS22" s="958"/>
      <c r="ART22" s="958"/>
      <c r="ARU22" s="958"/>
      <c r="ARV22" s="958"/>
      <c r="ARW22" s="958"/>
      <c r="ARX22" s="958"/>
      <c r="ARY22" s="958"/>
      <c r="ARZ22" s="958"/>
      <c r="ASA22" s="958"/>
      <c r="ASB22" s="958"/>
      <c r="ASC22" s="958"/>
      <c r="ASD22" s="958"/>
      <c r="ASE22" s="958"/>
      <c r="ASF22" s="958"/>
      <c r="ASG22" s="958"/>
      <c r="ASH22" s="958"/>
      <c r="ASI22" s="958"/>
      <c r="ASJ22" s="958"/>
      <c r="ASK22" s="958"/>
      <c r="ASL22" s="958"/>
      <c r="ASM22" s="958"/>
      <c r="ASN22" s="958"/>
      <c r="ASO22" s="958"/>
      <c r="ASP22" s="958"/>
      <c r="ASQ22" s="958"/>
      <c r="ASR22" s="958"/>
      <c r="ASS22" s="958"/>
      <c r="AST22" s="958"/>
      <c r="ASU22" s="958"/>
      <c r="ASV22" s="958"/>
      <c r="ASW22" s="958"/>
      <c r="ASX22" s="958"/>
      <c r="ASY22" s="958"/>
      <c r="ASZ22" s="958"/>
      <c r="ATA22" s="958"/>
      <c r="ATB22" s="958"/>
      <c r="ATC22" s="958"/>
      <c r="ATD22" s="958"/>
      <c r="ATE22" s="958"/>
      <c r="ATF22" s="958"/>
      <c r="ATG22" s="958"/>
      <c r="ATH22" s="958"/>
      <c r="ATI22" s="958"/>
      <c r="ATJ22" s="958"/>
      <c r="ATK22" s="958"/>
      <c r="ATL22" s="958"/>
      <c r="ATM22" s="958"/>
      <c r="ATN22" s="958"/>
      <c r="ATO22" s="958"/>
      <c r="ATP22" s="958"/>
      <c r="ATQ22" s="958"/>
      <c r="ATR22" s="958"/>
      <c r="ATS22" s="958"/>
      <c r="ATT22" s="958"/>
      <c r="ATU22" s="958"/>
      <c r="ATV22" s="958"/>
      <c r="ATW22" s="958"/>
      <c r="ATX22" s="958"/>
      <c r="ATY22" s="958"/>
      <c r="ATZ22" s="958"/>
      <c r="AUA22" s="958"/>
      <c r="AUB22" s="958"/>
      <c r="AUC22" s="958"/>
      <c r="AUD22" s="958"/>
      <c r="AUE22" s="958"/>
      <c r="AUF22" s="958"/>
      <c r="AUG22" s="958"/>
      <c r="AUH22" s="958"/>
      <c r="AUI22" s="958"/>
      <c r="AUJ22" s="958"/>
      <c r="AUK22" s="958"/>
      <c r="AUL22" s="958"/>
      <c r="AUM22" s="958"/>
      <c r="AUN22" s="958"/>
      <c r="AUO22" s="958"/>
      <c r="AUP22" s="958"/>
      <c r="AUQ22" s="958"/>
      <c r="AUR22" s="958"/>
      <c r="AUS22" s="958"/>
      <c r="AUT22" s="958"/>
      <c r="AUU22" s="958"/>
      <c r="AUV22" s="958"/>
      <c r="AUW22" s="958"/>
      <c r="AUX22" s="958"/>
      <c r="AUY22" s="958"/>
      <c r="AUZ22" s="958"/>
      <c r="AVA22" s="958"/>
      <c r="AVB22" s="958"/>
      <c r="AVC22" s="958"/>
      <c r="AVD22" s="958"/>
      <c r="AVE22" s="958"/>
      <c r="AVF22" s="958"/>
      <c r="AVG22" s="958"/>
      <c r="AVH22" s="958"/>
      <c r="AVI22" s="958"/>
      <c r="AVJ22" s="958"/>
      <c r="AVK22" s="958"/>
      <c r="AVL22" s="958"/>
      <c r="AVM22" s="958"/>
      <c r="AVN22" s="958"/>
      <c r="AVO22" s="958"/>
      <c r="AVP22" s="958"/>
      <c r="AVQ22" s="958"/>
      <c r="AVR22" s="958"/>
      <c r="AVS22" s="958"/>
      <c r="AVT22" s="958"/>
      <c r="AVU22" s="958"/>
      <c r="AVV22" s="958"/>
      <c r="AVW22" s="958"/>
      <c r="AVX22" s="958"/>
      <c r="AVY22" s="958"/>
      <c r="AVZ22" s="958"/>
      <c r="AWA22" s="958"/>
      <c r="AWB22" s="958"/>
      <c r="AWC22" s="958"/>
      <c r="AWD22" s="958"/>
      <c r="AWE22" s="958"/>
      <c r="AWF22" s="958"/>
      <c r="AWG22" s="958"/>
      <c r="AWH22" s="958"/>
      <c r="AWI22" s="958"/>
      <c r="AWJ22" s="958"/>
      <c r="AWK22" s="958"/>
      <c r="AWL22" s="958"/>
      <c r="AWM22" s="958"/>
      <c r="AWN22" s="958"/>
      <c r="AWO22" s="958"/>
      <c r="AWP22" s="958"/>
      <c r="AWQ22" s="958"/>
      <c r="AWR22" s="958"/>
      <c r="AWS22" s="958"/>
      <c r="AWT22" s="958"/>
      <c r="AWU22" s="958"/>
      <c r="AWV22" s="958"/>
      <c r="AWW22" s="958"/>
      <c r="AWX22" s="958"/>
      <c r="AWY22" s="958"/>
      <c r="AWZ22" s="958"/>
      <c r="AXA22" s="958"/>
      <c r="AXB22" s="958"/>
      <c r="AXC22" s="958"/>
      <c r="AXD22" s="958"/>
      <c r="AXE22" s="958"/>
      <c r="AXF22" s="958"/>
      <c r="AXG22" s="958"/>
      <c r="AXH22" s="958"/>
      <c r="AXI22" s="958"/>
      <c r="AXJ22" s="958"/>
      <c r="AXK22" s="958"/>
      <c r="AXL22" s="958"/>
      <c r="AXM22" s="958"/>
      <c r="AXN22" s="958"/>
      <c r="AXO22" s="958"/>
      <c r="AXP22" s="958"/>
      <c r="AXQ22" s="958"/>
      <c r="AXR22" s="958"/>
      <c r="AXS22" s="958"/>
      <c r="AXT22" s="958"/>
      <c r="AXU22" s="958"/>
      <c r="AXV22" s="958"/>
      <c r="AXW22" s="958"/>
      <c r="AXX22" s="958"/>
      <c r="AXY22" s="958"/>
      <c r="AXZ22" s="958"/>
      <c r="AYA22" s="958"/>
      <c r="AYB22" s="958"/>
      <c r="AYC22" s="958"/>
      <c r="AYD22" s="958"/>
      <c r="AYE22" s="958"/>
      <c r="AYF22" s="958"/>
      <c r="AYG22" s="958"/>
      <c r="AYH22" s="958"/>
      <c r="AYI22" s="958"/>
      <c r="AYJ22" s="958"/>
      <c r="AYK22" s="958"/>
      <c r="AYL22" s="958"/>
      <c r="AYM22" s="958"/>
      <c r="AYN22" s="958"/>
      <c r="AYO22" s="958"/>
      <c r="AYP22" s="958"/>
      <c r="AYQ22" s="958"/>
      <c r="AYR22" s="958"/>
      <c r="AYS22" s="958"/>
      <c r="AYT22" s="958"/>
      <c r="AYU22" s="958"/>
      <c r="AYV22" s="958"/>
      <c r="AYW22" s="958"/>
      <c r="AYX22" s="958"/>
      <c r="AYY22" s="958"/>
      <c r="AYZ22" s="958"/>
      <c r="AZA22" s="958"/>
      <c r="AZB22" s="958"/>
      <c r="AZC22" s="958"/>
      <c r="AZD22" s="958"/>
      <c r="AZE22" s="958"/>
      <c r="AZF22" s="958"/>
      <c r="AZG22" s="958"/>
      <c r="AZH22" s="958"/>
      <c r="AZI22" s="958"/>
      <c r="AZJ22" s="958"/>
      <c r="AZK22" s="958"/>
      <c r="AZL22" s="958"/>
      <c r="AZM22" s="958"/>
      <c r="AZN22" s="958"/>
      <c r="AZO22" s="958"/>
      <c r="AZP22" s="958"/>
      <c r="AZQ22" s="958"/>
      <c r="AZR22" s="958"/>
      <c r="AZS22" s="958"/>
      <c r="AZT22" s="958"/>
      <c r="AZU22" s="958"/>
      <c r="AZV22" s="958"/>
      <c r="AZW22" s="958"/>
      <c r="AZX22" s="958"/>
      <c r="AZY22" s="958"/>
      <c r="AZZ22" s="958"/>
      <c r="BAA22" s="958"/>
      <c r="BAB22" s="958"/>
      <c r="BAC22" s="958"/>
      <c r="BAD22" s="958"/>
      <c r="BAE22" s="958"/>
      <c r="BAF22" s="958"/>
      <c r="BAG22" s="958"/>
      <c r="BAH22" s="958"/>
      <c r="BAI22" s="958"/>
      <c r="BAJ22" s="958"/>
      <c r="BAK22" s="958"/>
      <c r="BAL22" s="958"/>
      <c r="BAM22" s="958"/>
      <c r="BAN22" s="958"/>
      <c r="BAO22" s="958"/>
      <c r="BAP22" s="958"/>
      <c r="BAQ22" s="958"/>
      <c r="BAR22" s="958"/>
      <c r="BAS22" s="958"/>
      <c r="BAT22" s="958"/>
      <c r="BAU22" s="958"/>
      <c r="BAV22" s="958"/>
      <c r="BAW22" s="958"/>
      <c r="BAX22" s="958"/>
      <c r="BAY22" s="958"/>
      <c r="BAZ22" s="958"/>
      <c r="BBA22" s="958"/>
      <c r="BBB22" s="958"/>
      <c r="BBC22" s="958"/>
      <c r="BBD22" s="958"/>
      <c r="BBE22" s="958"/>
      <c r="BBF22" s="958"/>
      <c r="BBG22" s="958"/>
      <c r="BBH22" s="958"/>
      <c r="BBI22" s="958"/>
      <c r="BBJ22" s="958"/>
      <c r="BBK22" s="958"/>
      <c r="BBL22" s="958"/>
      <c r="BBM22" s="958"/>
      <c r="BBN22" s="958"/>
      <c r="BBO22" s="958"/>
      <c r="BBP22" s="958"/>
      <c r="BBQ22" s="958"/>
      <c r="BBR22" s="958"/>
      <c r="BBS22" s="958"/>
      <c r="BBT22" s="958"/>
      <c r="BBU22" s="958"/>
      <c r="BBV22" s="958"/>
      <c r="BBW22" s="958"/>
      <c r="BBX22" s="958"/>
      <c r="BBY22" s="958"/>
      <c r="BBZ22" s="958"/>
      <c r="BCA22" s="958"/>
      <c r="BCB22" s="958"/>
      <c r="BCC22" s="958"/>
      <c r="BCD22" s="958"/>
      <c r="BCE22" s="958"/>
      <c r="BCF22" s="958"/>
      <c r="BCG22" s="958"/>
      <c r="BCH22" s="958"/>
      <c r="BCI22" s="958"/>
      <c r="BCJ22" s="958"/>
      <c r="BCK22" s="958"/>
      <c r="BCL22" s="958"/>
      <c r="BCM22" s="958"/>
      <c r="BCN22" s="958"/>
      <c r="BCO22" s="958"/>
      <c r="BCP22" s="958"/>
      <c r="BCQ22" s="958"/>
      <c r="BCR22" s="958"/>
      <c r="BCS22" s="958"/>
      <c r="BCT22" s="958"/>
      <c r="BCU22" s="958"/>
      <c r="BCV22" s="958"/>
      <c r="BCW22" s="958"/>
      <c r="BCX22" s="958"/>
      <c r="BCY22" s="958"/>
      <c r="BCZ22" s="958"/>
      <c r="BDA22" s="958"/>
      <c r="BDB22" s="958"/>
      <c r="BDC22" s="958"/>
      <c r="BDD22" s="958"/>
      <c r="BDE22" s="958"/>
      <c r="BDF22" s="958"/>
      <c r="BDG22" s="958"/>
      <c r="BDH22" s="958"/>
      <c r="BDI22" s="958"/>
      <c r="BDJ22" s="958"/>
      <c r="BDK22" s="958"/>
      <c r="BDL22" s="958"/>
      <c r="BDM22" s="958"/>
      <c r="BDN22" s="958"/>
      <c r="BDO22" s="958"/>
      <c r="BDP22" s="958"/>
      <c r="BDQ22" s="958"/>
      <c r="BDR22" s="958"/>
      <c r="BDS22" s="958"/>
      <c r="BDT22" s="958"/>
      <c r="BDU22" s="958"/>
      <c r="BDV22" s="958"/>
      <c r="BDW22" s="958"/>
      <c r="BDX22" s="958"/>
      <c r="BDY22" s="958"/>
      <c r="BDZ22" s="958"/>
      <c r="BEA22" s="958"/>
      <c r="BEB22" s="958"/>
      <c r="BEC22" s="958"/>
      <c r="BED22" s="958"/>
      <c r="BEE22" s="958"/>
      <c r="BEF22" s="958"/>
      <c r="BEG22" s="958"/>
      <c r="BEH22" s="958"/>
      <c r="BEI22" s="958"/>
      <c r="BEJ22" s="958"/>
      <c r="BEK22" s="958"/>
      <c r="BEL22" s="958"/>
      <c r="BEM22" s="958"/>
      <c r="BEN22" s="958"/>
      <c r="BEO22" s="958"/>
      <c r="BEP22" s="958"/>
      <c r="BEQ22" s="958"/>
      <c r="BER22" s="958"/>
      <c r="BES22" s="958"/>
      <c r="BET22" s="958"/>
      <c r="BEU22" s="958"/>
      <c r="BEV22" s="958"/>
      <c r="BEW22" s="958"/>
      <c r="BEX22" s="958"/>
      <c r="BEY22" s="958"/>
      <c r="BEZ22" s="958"/>
      <c r="BFA22" s="958"/>
      <c r="BFB22" s="958"/>
      <c r="BFC22" s="958"/>
      <c r="BFD22" s="958"/>
      <c r="BFE22" s="958"/>
      <c r="BFF22" s="958"/>
      <c r="BFG22" s="958"/>
      <c r="BFH22" s="958"/>
      <c r="BFI22" s="958"/>
      <c r="BFJ22" s="958"/>
      <c r="BFK22" s="958"/>
      <c r="BFL22" s="958"/>
      <c r="BFM22" s="958"/>
      <c r="BFN22" s="958"/>
      <c r="BFO22" s="958"/>
      <c r="BFP22" s="958"/>
      <c r="BFQ22" s="958"/>
      <c r="BFR22" s="958"/>
      <c r="BFS22" s="958"/>
      <c r="BFT22" s="958"/>
      <c r="BFU22" s="958"/>
      <c r="BFV22" s="958"/>
      <c r="BFW22" s="958"/>
      <c r="BFX22" s="958"/>
      <c r="BFY22" s="958"/>
      <c r="BFZ22" s="958"/>
      <c r="BGA22" s="958"/>
      <c r="BGB22" s="958"/>
      <c r="BGC22" s="958"/>
      <c r="BGD22" s="958"/>
      <c r="BGE22" s="958"/>
      <c r="BGF22" s="958"/>
      <c r="BGG22" s="958"/>
      <c r="BGH22" s="958"/>
      <c r="BGI22" s="958"/>
      <c r="BGJ22" s="958"/>
      <c r="BGK22" s="958"/>
      <c r="BGL22" s="958"/>
      <c r="BGM22" s="958"/>
      <c r="BGN22" s="958"/>
      <c r="BGO22" s="958"/>
      <c r="BGP22" s="958"/>
      <c r="BGQ22" s="958"/>
      <c r="BGR22" s="958"/>
      <c r="BGS22" s="958"/>
      <c r="BGT22" s="958"/>
      <c r="BGU22" s="958"/>
      <c r="BGV22" s="958"/>
      <c r="BGW22" s="958"/>
      <c r="BGX22" s="958"/>
      <c r="BGY22" s="958"/>
      <c r="BGZ22" s="958"/>
      <c r="BHA22" s="958"/>
      <c r="BHB22" s="958"/>
      <c r="BHC22" s="958"/>
      <c r="BHD22" s="958"/>
      <c r="BHE22" s="958"/>
      <c r="BHF22" s="958"/>
      <c r="BHG22" s="958"/>
      <c r="BHH22" s="958"/>
      <c r="BHI22" s="958"/>
      <c r="BHJ22" s="958"/>
      <c r="BHK22" s="958"/>
      <c r="BHL22" s="958"/>
      <c r="BHM22" s="958"/>
      <c r="BHN22" s="958"/>
      <c r="BHO22" s="958"/>
      <c r="BHP22" s="958"/>
      <c r="BHQ22" s="958"/>
      <c r="BHR22" s="958"/>
      <c r="BHS22" s="958"/>
      <c r="BHT22" s="958"/>
      <c r="BHU22" s="958"/>
      <c r="BHV22" s="958"/>
      <c r="BHW22" s="958"/>
      <c r="BHX22" s="958"/>
      <c r="BHY22" s="958"/>
      <c r="BHZ22" s="958"/>
      <c r="BIA22" s="958"/>
      <c r="BIB22" s="958"/>
      <c r="BIC22" s="958"/>
      <c r="BID22" s="958"/>
      <c r="BIE22" s="958"/>
      <c r="BIF22" s="958"/>
      <c r="BIG22" s="958"/>
      <c r="BIH22" s="958"/>
      <c r="BII22" s="958"/>
      <c r="BIJ22" s="958"/>
      <c r="BIK22" s="958"/>
      <c r="BIL22" s="958"/>
      <c r="BIM22" s="958"/>
      <c r="BIN22" s="958"/>
      <c r="BIO22" s="958"/>
      <c r="BIP22" s="958"/>
      <c r="BIQ22" s="958"/>
      <c r="BIR22" s="958"/>
      <c r="BIS22" s="958"/>
      <c r="BIT22" s="958"/>
      <c r="BIU22" s="958"/>
      <c r="BIV22" s="958"/>
      <c r="BIW22" s="958"/>
      <c r="BIX22" s="958"/>
      <c r="BIY22" s="958"/>
      <c r="BIZ22" s="958"/>
      <c r="BJA22" s="958"/>
      <c r="BJB22" s="958"/>
      <c r="BJC22" s="958"/>
      <c r="BJD22" s="958"/>
      <c r="BJE22" s="958"/>
      <c r="BJF22" s="958"/>
      <c r="BJG22" s="958"/>
      <c r="BJH22" s="958"/>
      <c r="BJI22" s="958"/>
      <c r="BJJ22" s="958"/>
      <c r="BJK22" s="958"/>
      <c r="BJL22" s="958"/>
      <c r="BJM22" s="958"/>
      <c r="BJN22" s="958"/>
      <c r="BJO22" s="958"/>
      <c r="BJP22" s="958"/>
      <c r="BJQ22" s="958"/>
      <c r="BJR22" s="958"/>
      <c r="BJS22" s="958"/>
      <c r="BJT22" s="958"/>
      <c r="BJU22" s="958"/>
      <c r="BJV22" s="958"/>
      <c r="BJW22" s="958"/>
      <c r="BJX22" s="958"/>
      <c r="BJY22" s="958"/>
      <c r="BJZ22" s="958"/>
      <c r="BKA22" s="958"/>
      <c r="BKB22" s="958"/>
      <c r="BKC22" s="958"/>
      <c r="BKD22" s="958"/>
      <c r="BKE22" s="958"/>
      <c r="BKF22" s="958"/>
      <c r="BKG22" s="958"/>
      <c r="BKH22" s="958"/>
      <c r="BKI22" s="958"/>
      <c r="BKJ22" s="958"/>
      <c r="BKK22" s="958"/>
      <c r="BKL22" s="958"/>
      <c r="BKM22" s="958"/>
      <c r="BKN22" s="958"/>
      <c r="BKO22" s="958"/>
      <c r="BKP22" s="958"/>
      <c r="BKQ22" s="958"/>
      <c r="BKR22" s="958"/>
      <c r="BKS22" s="958"/>
      <c r="BKT22" s="958"/>
      <c r="BKU22" s="958"/>
      <c r="BKV22" s="958"/>
      <c r="BKW22" s="958"/>
      <c r="BKX22" s="958"/>
      <c r="BKY22" s="958"/>
      <c r="BKZ22" s="958"/>
      <c r="BLA22" s="958"/>
      <c r="BLB22" s="958"/>
      <c r="BLC22" s="958"/>
      <c r="BLD22" s="958"/>
      <c r="BLE22" s="958"/>
      <c r="BLF22" s="958"/>
      <c r="BLG22" s="958"/>
      <c r="BLH22" s="958"/>
      <c r="BLI22" s="958"/>
      <c r="BLJ22" s="958"/>
      <c r="BLK22" s="958"/>
      <c r="BLL22" s="958"/>
      <c r="BLM22" s="958"/>
      <c r="BLN22" s="958"/>
      <c r="BLO22" s="958"/>
      <c r="BLP22" s="958"/>
      <c r="BLQ22" s="958"/>
      <c r="BLR22" s="958"/>
      <c r="BLS22" s="958"/>
      <c r="BLT22" s="958"/>
      <c r="BLU22" s="958"/>
      <c r="BLV22" s="958"/>
      <c r="BLW22" s="958"/>
      <c r="BLX22" s="958"/>
      <c r="BLY22" s="958"/>
      <c r="BLZ22" s="958"/>
      <c r="BMA22" s="958"/>
      <c r="BMB22" s="958"/>
      <c r="BMC22" s="958"/>
      <c r="BMD22" s="958"/>
      <c r="BME22" s="958"/>
      <c r="BMF22" s="958"/>
      <c r="BMG22" s="958"/>
      <c r="BMH22" s="958"/>
      <c r="BMI22" s="958"/>
      <c r="BMJ22" s="958"/>
      <c r="BMK22" s="958"/>
      <c r="BML22" s="958"/>
      <c r="BMM22" s="958"/>
      <c r="BMN22" s="958"/>
      <c r="BMO22" s="958"/>
      <c r="BMP22" s="958"/>
      <c r="BMQ22" s="958"/>
      <c r="BMR22" s="958"/>
      <c r="BMS22" s="958"/>
      <c r="BMT22" s="958"/>
      <c r="BMU22" s="958"/>
      <c r="BMV22" s="958"/>
      <c r="BMW22" s="958"/>
      <c r="BMX22" s="958"/>
      <c r="BMY22" s="958"/>
      <c r="BMZ22" s="958"/>
      <c r="BNA22" s="958"/>
      <c r="BNB22" s="958"/>
      <c r="BNC22" s="958"/>
      <c r="BND22" s="958"/>
      <c r="BNE22" s="958"/>
      <c r="BNF22" s="958"/>
      <c r="BNG22" s="958"/>
      <c r="BNH22" s="958"/>
      <c r="BNI22" s="958"/>
      <c r="BNJ22" s="958"/>
      <c r="BNK22" s="958"/>
      <c r="BNL22" s="958"/>
      <c r="BNM22" s="958"/>
      <c r="BNN22" s="958"/>
      <c r="BNO22" s="958"/>
      <c r="BNP22" s="958"/>
      <c r="BNQ22" s="958"/>
      <c r="BNR22" s="958"/>
      <c r="BNS22" s="958"/>
      <c r="BNT22" s="958"/>
      <c r="BNU22" s="958"/>
      <c r="BNV22" s="958"/>
      <c r="BNW22" s="958"/>
      <c r="BNX22" s="958"/>
      <c r="BNY22" s="958"/>
      <c r="BNZ22" s="958"/>
      <c r="BOA22" s="958"/>
      <c r="BOB22" s="958"/>
      <c r="BOC22" s="958"/>
      <c r="BOD22" s="958"/>
      <c r="BOE22" s="958"/>
      <c r="BOF22" s="958"/>
      <c r="BOG22" s="958"/>
      <c r="BOH22" s="958"/>
      <c r="BOI22" s="958"/>
      <c r="BOJ22" s="958"/>
      <c r="BOK22" s="958"/>
      <c r="BOL22" s="958"/>
      <c r="BOM22" s="958"/>
      <c r="BON22" s="958"/>
      <c r="BOO22" s="958"/>
      <c r="BOP22" s="958"/>
      <c r="BOQ22" s="958"/>
      <c r="BOR22" s="958"/>
      <c r="BOS22" s="958"/>
      <c r="BOT22" s="958"/>
      <c r="BOU22" s="958"/>
      <c r="BOV22" s="958"/>
      <c r="BOW22" s="958"/>
      <c r="BOX22" s="958"/>
      <c r="BOY22" s="958"/>
      <c r="BOZ22" s="958"/>
      <c r="BPA22" s="958"/>
      <c r="BPB22" s="958"/>
      <c r="BPC22" s="958"/>
      <c r="BPD22" s="958"/>
      <c r="BPE22" s="958"/>
      <c r="BPF22" s="958"/>
      <c r="BPG22" s="958"/>
      <c r="BPH22" s="958"/>
      <c r="BPI22" s="958"/>
      <c r="BPJ22" s="958"/>
      <c r="BPK22" s="958"/>
      <c r="BPL22" s="958"/>
      <c r="BPM22" s="958"/>
      <c r="BPN22" s="958"/>
      <c r="BPO22" s="958"/>
      <c r="BPP22" s="958"/>
      <c r="BPQ22" s="958"/>
      <c r="BPR22" s="958"/>
      <c r="BPS22" s="958"/>
      <c r="BPT22" s="958"/>
      <c r="BPU22" s="958"/>
      <c r="BPV22" s="958"/>
      <c r="BPW22" s="958"/>
      <c r="BPX22" s="958"/>
      <c r="BPY22" s="958"/>
      <c r="BPZ22" s="958"/>
      <c r="BQA22" s="958"/>
      <c r="BQB22" s="958"/>
      <c r="BQC22" s="958"/>
      <c r="BQD22" s="958"/>
      <c r="BQE22" s="958"/>
      <c r="BQF22" s="958"/>
      <c r="BQG22" s="958"/>
      <c r="BQH22" s="958"/>
      <c r="BQI22" s="958"/>
      <c r="BQJ22" s="958"/>
      <c r="BQK22" s="958"/>
      <c r="BQL22" s="958"/>
      <c r="BQM22" s="958"/>
      <c r="BQN22" s="958"/>
      <c r="BQO22" s="958"/>
      <c r="BQP22" s="958"/>
      <c r="BQQ22" s="958"/>
      <c r="BQR22" s="958"/>
      <c r="BQS22" s="958"/>
      <c r="BQT22" s="958"/>
      <c r="BQU22" s="958"/>
      <c r="BQV22" s="958"/>
      <c r="BQW22" s="958"/>
      <c r="BQX22" s="958"/>
      <c r="BQY22" s="958"/>
      <c r="BQZ22" s="958"/>
      <c r="BRA22" s="958"/>
      <c r="BRB22" s="958"/>
      <c r="BRC22" s="958"/>
      <c r="BRD22" s="958"/>
      <c r="BRE22" s="958"/>
      <c r="BRF22" s="958"/>
      <c r="BRG22" s="958"/>
      <c r="BRH22" s="958"/>
      <c r="BRI22" s="958"/>
      <c r="BRJ22" s="958"/>
      <c r="BRK22" s="958"/>
      <c r="BRL22" s="958"/>
      <c r="BRM22" s="958"/>
      <c r="BRN22" s="958"/>
      <c r="BRO22" s="958"/>
      <c r="BRP22" s="958"/>
      <c r="BRQ22" s="958"/>
      <c r="BRR22" s="958"/>
      <c r="BRS22" s="958"/>
      <c r="BRT22" s="958"/>
      <c r="BRU22" s="958"/>
      <c r="BRV22" s="958"/>
      <c r="BRW22" s="958"/>
      <c r="BRX22" s="958"/>
      <c r="BRY22" s="958"/>
      <c r="BRZ22" s="958"/>
      <c r="BSA22" s="958"/>
      <c r="BSB22" s="958"/>
      <c r="BSC22" s="958"/>
      <c r="BSD22" s="958"/>
      <c r="BSE22" s="958"/>
      <c r="BSF22" s="958"/>
      <c r="BSG22" s="958"/>
      <c r="BSH22" s="958"/>
      <c r="BSI22" s="958"/>
      <c r="BSJ22" s="958"/>
      <c r="BSK22" s="958"/>
      <c r="BSL22" s="958"/>
      <c r="BSM22" s="958"/>
      <c r="BSN22" s="958"/>
      <c r="BSO22" s="958"/>
      <c r="BSP22" s="958"/>
      <c r="BSQ22" s="958"/>
      <c r="BSR22" s="958"/>
      <c r="BSS22" s="958"/>
      <c r="BST22" s="958"/>
      <c r="BSU22" s="958"/>
      <c r="BSV22" s="958"/>
      <c r="BSW22" s="958"/>
      <c r="BSX22" s="958"/>
      <c r="BSY22" s="958"/>
      <c r="BSZ22" s="958"/>
      <c r="BTA22" s="958"/>
      <c r="BTB22" s="958"/>
      <c r="BTC22" s="958"/>
      <c r="BTD22" s="958"/>
      <c r="BTE22" s="958"/>
      <c r="BTF22" s="958"/>
      <c r="BTG22" s="958"/>
      <c r="BTH22" s="958"/>
      <c r="BTI22" s="958"/>
      <c r="BTJ22" s="958"/>
      <c r="BTK22" s="958"/>
      <c r="BTL22" s="958"/>
      <c r="BTM22" s="958"/>
      <c r="BTN22" s="958"/>
      <c r="BTO22" s="958"/>
      <c r="BTP22" s="958"/>
      <c r="BTQ22" s="958"/>
      <c r="BTR22" s="958"/>
      <c r="BTS22" s="958"/>
      <c r="BTT22" s="958"/>
      <c r="BTU22" s="958"/>
      <c r="BTV22" s="958"/>
      <c r="BTW22" s="958"/>
      <c r="BTX22" s="958"/>
      <c r="BTY22" s="958"/>
      <c r="BTZ22" s="958"/>
      <c r="BUA22" s="958"/>
      <c r="BUB22" s="958"/>
      <c r="BUC22" s="958"/>
      <c r="BUD22" s="958"/>
      <c r="BUE22" s="958"/>
      <c r="BUF22" s="958"/>
      <c r="BUG22" s="958"/>
      <c r="BUH22" s="958"/>
      <c r="BUI22" s="958"/>
      <c r="BUJ22" s="958"/>
      <c r="BUK22" s="958"/>
      <c r="BUL22" s="958"/>
      <c r="BUM22" s="958"/>
      <c r="BUN22" s="958"/>
      <c r="BUO22" s="958"/>
      <c r="BUP22" s="958"/>
      <c r="BUQ22" s="958"/>
      <c r="BUR22" s="958"/>
      <c r="BUS22" s="958"/>
      <c r="BUT22" s="958"/>
      <c r="BUU22" s="958"/>
      <c r="BUV22" s="958"/>
      <c r="BUW22" s="958"/>
      <c r="BUX22" s="958"/>
      <c r="BUY22" s="958"/>
      <c r="BUZ22" s="958"/>
      <c r="BVA22" s="958"/>
      <c r="BVB22" s="958"/>
      <c r="BVC22" s="958"/>
      <c r="BVD22" s="958"/>
      <c r="BVE22" s="958"/>
      <c r="BVF22" s="958"/>
      <c r="BVG22" s="958"/>
      <c r="BVH22" s="958"/>
      <c r="BVI22" s="958"/>
      <c r="BVJ22" s="958"/>
      <c r="BVK22" s="958"/>
      <c r="BVL22" s="958"/>
      <c r="BVM22" s="958"/>
      <c r="BVN22" s="958"/>
      <c r="BVO22" s="958"/>
      <c r="BVP22" s="958"/>
      <c r="BVQ22" s="958"/>
      <c r="BVR22" s="958"/>
      <c r="BVS22" s="958"/>
      <c r="BVT22" s="958"/>
      <c r="BVU22" s="958"/>
      <c r="BVV22" s="958"/>
      <c r="BVW22" s="958"/>
      <c r="BVX22" s="958"/>
      <c r="BVY22" s="958"/>
      <c r="BVZ22" s="958"/>
      <c r="BWA22" s="958"/>
      <c r="BWB22" s="958"/>
      <c r="BWC22" s="958"/>
      <c r="BWD22" s="958"/>
      <c r="BWE22" s="958"/>
      <c r="BWF22" s="958"/>
      <c r="BWG22" s="958"/>
      <c r="BWH22" s="958"/>
      <c r="BWI22" s="958"/>
      <c r="BWJ22" s="958"/>
      <c r="BWK22" s="958"/>
      <c r="BWL22" s="958"/>
      <c r="BWM22" s="958"/>
      <c r="BWN22" s="958"/>
      <c r="BWO22" s="958"/>
      <c r="BWP22" s="958"/>
      <c r="BWQ22" s="958"/>
      <c r="BWR22" s="958"/>
      <c r="BWS22" s="958"/>
      <c r="BWT22" s="958"/>
      <c r="BWU22" s="958"/>
      <c r="BWV22" s="958"/>
      <c r="BWW22" s="958"/>
      <c r="BWX22" s="958"/>
      <c r="BWY22" s="958"/>
      <c r="BWZ22" s="958"/>
      <c r="BXA22" s="958"/>
      <c r="BXB22" s="958"/>
      <c r="BXC22" s="958"/>
      <c r="BXD22" s="958"/>
      <c r="BXE22" s="958"/>
      <c r="BXF22" s="958"/>
      <c r="BXG22" s="958"/>
      <c r="BXH22" s="958"/>
      <c r="BXI22" s="958"/>
      <c r="BXJ22" s="958"/>
      <c r="BXK22" s="958"/>
      <c r="BXL22" s="958"/>
      <c r="BXM22" s="958"/>
      <c r="BXN22" s="958"/>
      <c r="BXO22" s="958"/>
      <c r="BXP22" s="958"/>
      <c r="BXQ22" s="958"/>
      <c r="BXR22" s="958"/>
      <c r="BXS22" s="958"/>
      <c r="BXT22" s="958"/>
      <c r="BXU22" s="958"/>
      <c r="BXV22" s="958"/>
      <c r="BXW22" s="958"/>
      <c r="BXX22" s="958"/>
      <c r="BXY22" s="958"/>
      <c r="BXZ22" s="958"/>
      <c r="BYA22" s="958"/>
      <c r="BYB22" s="958"/>
      <c r="BYC22" s="958"/>
      <c r="BYD22" s="958"/>
      <c r="BYE22" s="958"/>
      <c r="BYF22" s="958"/>
      <c r="BYG22" s="958"/>
      <c r="BYH22" s="958"/>
      <c r="BYI22" s="958"/>
      <c r="BYJ22" s="958"/>
      <c r="BYK22" s="958"/>
      <c r="BYL22" s="958"/>
      <c r="BYM22" s="958"/>
      <c r="BYN22" s="958"/>
      <c r="BYO22" s="958"/>
      <c r="BYP22" s="958"/>
      <c r="BYQ22" s="958"/>
      <c r="BYR22" s="958"/>
      <c r="BYS22" s="958"/>
      <c r="BYT22" s="958"/>
      <c r="BYU22" s="958"/>
      <c r="BYV22" s="958"/>
      <c r="BYW22" s="958"/>
      <c r="BYX22" s="958"/>
      <c r="BYY22" s="958"/>
      <c r="BYZ22" s="958"/>
      <c r="BZA22" s="958"/>
      <c r="BZB22" s="958"/>
      <c r="BZC22" s="958"/>
      <c r="BZD22" s="958"/>
      <c r="BZE22" s="958"/>
      <c r="BZF22" s="958"/>
      <c r="BZG22" s="958"/>
      <c r="BZH22" s="958"/>
      <c r="BZI22" s="958"/>
      <c r="BZJ22" s="958"/>
      <c r="BZK22" s="958"/>
      <c r="BZL22" s="958"/>
      <c r="BZM22" s="958"/>
      <c r="BZN22" s="958"/>
      <c r="BZO22" s="958"/>
      <c r="BZP22" s="958"/>
      <c r="BZQ22" s="958"/>
      <c r="BZR22" s="958"/>
      <c r="BZS22" s="958"/>
      <c r="BZT22" s="958"/>
      <c r="BZU22" s="958"/>
      <c r="BZV22" s="958"/>
      <c r="BZW22" s="958"/>
      <c r="BZX22" s="958"/>
      <c r="BZY22" s="958"/>
      <c r="BZZ22" s="958"/>
      <c r="CAA22" s="958"/>
      <c r="CAB22" s="958"/>
      <c r="CAC22" s="958"/>
      <c r="CAD22" s="958"/>
      <c r="CAE22" s="958"/>
      <c r="CAF22" s="958"/>
      <c r="CAG22" s="958"/>
      <c r="CAH22" s="958"/>
      <c r="CAI22" s="958"/>
      <c r="CAJ22" s="958"/>
      <c r="CAK22" s="958"/>
      <c r="CAL22" s="958"/>
      <c r="CAM22" s="958"/>
      <c r="CAN22" s="958"/>
      <c r="CAO22" s="958"/>
      <c r="CAP22" s="958"/>
      <c r="CAQ22" s="958"/>
      <c r="CAR22" s="958"/>
      <c r="CAS22" s="958"/>
      <c r="CAT22" s="958"/>
      <c r="CAU22" s="958"/>
      <c r="CAV22" s="958"/>
      <c r="CAW22" s="958"/>
      <c r="CAX22" s="958"/>
      <c r="CAY22" s="958"/>
      <c r="CAZ22" s="958"/>
      <c r="CBA22" s="958"/>
      <c r="CBB22" s="958"/>
      <c r="CBC22" s="958"/>
      <c r="CBD22" s="958"/>
      <c r="CBE22" s="958"/>
      <c r="CBF22" s="958"/>
      <c r="CBG22" s="958"/>
      <c r="CBH22" s="958"/>
      <c r="CBI22" s="958"/>
      <c r="CBJ22" s="958"/>
      <c r="CBK22" s="958"/>
      <c r="CBL22" s="958"/>
      <c r="CBM22" s="958"/>
      <c r="CBN22" s="958"/>
      <c r="CBO22" s="958"/>
      <c r="CBP22" s="958"/>
      <c r="CBQ22" s="958"/>
      <c r="CBR22" s="958"/>
      <c r="CBS22" s="958"/>
      <c r="CBT22" s="958"/>
      <c r="CBU22" s="958"/>
      <c r="CBV22" s="958"/>
      <c r="CBW22" s="958"/>
      <c r="CBX22" s="958"/>
      <c r="CBY22" s="958"/>
      <c r="CBZ22" s="958"/>
      <c r="CCA22" s="958"/>
      <c r="CCB22" s="958"/>
      <c r="CCC22" s="958"/>
      <c r="CCD22" s="958"/>
      <c r="CCE22" s="958"/>
      <c r="CCF22" s="958"/>
      <c r="CCG22" s="958"/>
      <c r="CCH22" s="958"/>
      <c r="CCI22" s="958"/>
      <c r="CCJ22" s="958"/>
      <c r="CCK22" s="958"/>
      <c r="CCL22" s="958"/>
      <c r="CCM22" s="958"/>
      <c r="CCN22" s="958"/>
      <c r="CCO22" s="958"/>
      <c r="CCP22" s="958"/>
      <c r="CCQ22" s="958"/>
      <c r="CCR22" s="958"/>
      <c r="CCS22" s="958"/>
      <c r="CCT22" s="958"/>
      <c r="CCU22" s="958"/>
      <c r="CCV22" s="958"/>
      <c r="CCW22" s="958"/>
      <c r="CCX22" s="958"/>
      <c r="CCY22" s="958"/>
      <c r="CCZ22" s="958"/>
      <c r="CDA22" s="958"/>
      <c r="CDB22" s="958"/>
      <c r="CDC22" s="958"/>
      <c r="CDD22" s="958"/>
      <c r="CDE22" s="958"/>
      <c r="CDF22" s="958"/>
      <c r="CDG22" s="958"/>
      <c r="CDH22" s="958"/>
      <c r="CDI22" s="958"/>
      <c r="CDJ22" s="958"/>
      <c r="CDK22" s="958"/>
      <c r="CDL22" s="958"/>
      <c r="CDM22" s="958"/>
      <c r="CDN22" s="958"/>
      <c r="CDO22" s="958"/>
      <c r="CDP22" s="958"/>
      <c r="CDQ22" s="958"/>
      <c r="CDR22" s="958"/>
      <c r="CDS22" s="958"/>
      <c r="CDT22" s="958"/>
      <c r="CDU22" s="958"/>
      <c r="CDV22" s="958"/>
      <c r="CDW22" s="958"/>
      <c r="CDX22" s="958"/>
      <c r="CDY22" s="958"/>
      <c r="CDZ22" s="958"/>
      <c r="CEA22" s="958"/>
      <c r="CEB22" s="958"/>
      <c r="CEC22" s="958"/>
      <c r="CED22" s="958"/>
      <c r="CEE22" s="958"/>
      <c r="CEF22" s="958"/>
      <c r="CEG22" s="958"/>
      <c r="CEH22" s="958"/>
      <c r="CEI22" s="958"/>
      <c r="CEJ22" s="958"/>
      <c r="CEK22" s="958"/>
      <c r="CEL22" s="958"/>
      <c r="CEM22" s="958"/>
      <c r="CEN22" s="958"/>
      <c r="CEO22" s="958"/>
      <c r="CEP22" s="958"/>
      <c r="CEQ22" s="958"/>
      <c r="CER22" s="958"/>
      <c r="CES22" s="958"/>
      <c r="CET22" s="958"/>
      <c r="CEU22" s="958"/>
      <c r="CEV22" s="958"/>
      <c r="CEW22" s="958"/>
      <c r="CEX22" s="958"/>
      <c r="CEY22" s="958"/>
      <c r="CEZ22" s="958"/>
      <c r="CFA22" s="958"/>
      <c r="CFB22" s="958"/>
      <c r="CFC22" s="958"/>
      <c r="CFD22" s="958"/>
      <c r="CFE22" s="958"/>
      <c r="CFF22" s="958"/>
      <c r="CFG22" s="958"/>
      <c r="CFH22" s="958"/>
      <c r="CFI22" s="958"/>
      <c r="CFJ22" s="958"/>
      <c r="CFK22" s="958"/>
      <c r="CFL22" s="958"/>
      <c r="CFM22" s="958"/>
      <c r="CFN22" s="958"/>
      <c r="CFO22" s="958"/>
      <c r="CFP22" s="958"/>
      <c r="CFQ22" s="958"/>
      <c r="CFR22" s="958"/>
      <c r="CFS22" s="958"/>
      <c r="CFT22" s="958"/>
      <c r="CFU22" s="958"/>
      <c r="CFV22" s="958"/>
      <c r="CFW22" s="958"/>
      <c r="CFX22" s="958"/>
      <c r="CFY22" s="958"/>
      <c r="CFZ22" s="958"/>
      <c r="CGA22" s="958"/>
      <c r="CGB22" s="958"/>
      <c r="CGC22" s="958"/>
      <c r="CGD22" s="958"/>
      <c r="CGE22" s="958"/>
      <c r="CGF22" s="958"/>
      <c r="CGG22" s="958"/>
      <c r="CGH22" s="958"/>
      <c r="CGI22" s="958"/>
      <c r="CGJ22" s="958"/>
      <c r="CGK22" s="958"/>
      <c r="CGL22" s="958"/>
      <c r="CGM22" s="958"/>
      <c r="CGN22" s="958"/>
      <c r="CGO22" s="958"/>
      <c r="CGP22" s="958"/>
      <c r="CGQ22" s="958"/>
      <c r="CGR22" s="958"/>
      <c r="CGS22" s="958"/>
      <c r="CGT22" s="958"/>
      <c r="CGU22" s="958"/>
      <c r="CGV22" s="958"/>
      <c r="CGW22" s="958"/>
      <c r="CGX22" s="958"/>
      <c r="CGY22" s="958"/>
      <c r="CGZ22" s="958"/>
      <c r="CHA22" s="958"/>
      <c r="CHB22" s="958"/>
      <c r="CHC22" s="958"/>
      <c r="CHD22" s="958"/>
      <c r="CHE22" s="958"/>
      <c r="CHF22" s="958"/>
      <c r="CHG22" s="958"/>
      <c r="CHH22" s="958"/>
      <c r="CHI22" s="958"/>
      <c r="CHJ22" s="958"/>
      <c r="CHK22" s="958"/>
      <c r="CHL22" s="958"/>
      <c r="CHM22" s="958"/>
      <c r="CHN22" s="958"/>
      <c r="CHO22" s="958"/>
      <c r="CHP22" s="958"/>
      <c r="CHQ22" s="958"/>
      <c r="CHR22" s="958"/>
      <c r="CHS22" s="958"/>
      <c r="CHT22" s="958"/>
      <c r="CHU22" s="958"/>
      <c r="CHV22" s="958"/>
      <c r="CHW22" s="958"/>
      <c r="CHX22" s="958"/>
      <c r="CHY22" s="958"/>
      <c r="CHZ22" s="958"/>
      <c r="CIA22" s="958"/>
      <c r="CIB22" s="958"/>
      <c r="CIC22" s="958"/>
      <c r="CID22" s="958"/>
      <c r="CIE22" s="958"/>
      <c r="CIF22" s="958"/>
      <c r="CIG22" s="958"/>
      <c r="CIH22" s="958"/>
      <c r="CII22" s="958"/>
      <c r="CIJ22" s="958"/>
      <c r="CIK22" s="958"/>
      <c r="CIL22" s="958"/>
      <c r="CIM22" s="958"/>
      <c r="CIN22" s="958"/>
      <c r="CIO22" s="958"/>
      <c r="CIP22" s="958"/>
      <c r="CIQ22" s="958"/>
      <c r="CIR22" s="958"/>
      <c r="CIS22" s="958"/>
      <c r="CIT22" s="958"/>
      <c r="CIU22" s="958"/>
      <c r="CIV22" s="958"/>
      <c r="CIW22" s="958"/>
      <c r="CIX22" s="958"/>
      <c r="CIY22" s="958"/>
      <c r="CIZ22" s="958"/>
      <c r="CJA22" s="958"/>
      <c r="CJB22" s="958"/>
      <c r="CJC22" s="958"/>
      <c r="CJD22" s="958"/>
      <c r="CJE22" s="958"/>
      <c r="CJF22" s="958"/>
      <c r="CJG22" s="958"/>
      <c r="CJH22" s="958"/>
      <c r="CJI22" s="958"/>
      <c r="CJJ22" s="958"/>
      <c r="CJK22" s="958"/>
      <c r="CJL22" s="958"/>
      <c r="CJM22" s="958"/>
      <c r="CJN22" s="958"/>
      <c r="CJO22" s="958"/>
      <c r="CJP22" s="958"/>
      <c r="CJQ22" s="958"/>
      <c r="CJR22" s="958"/>
      <c r="CJS22" s="958"/>
      <c r="CJT22" s="958"/>
      <c r="CJU22" s="958"/>
      <c r="CJV22" s="958"/>
      <c r="CJW22" s="958"/>
      <c r="CJX22" s="958"/>
      <c r="CJY22" s="958"/>
      <c r="CJZ22" s="958"/>
      <c r="CKA22" s="958"/>
      <c r="CKB22" s="958"/>
      <c r="CKC22" s="958"/>
      <c r="CKD22" s="958"/>
      <c r="CKE22" s="958"/>
      <c r="CKF22" s="958"/>
      <c r="CKG22" s="958"/>
      <c r="CKH22" s="958"/>
      <c r="CKI22" s="958"/>
      <c r="CKJ22" s="958"/>
      <c r="CKK22" s="958"/>
      <c r="CKL22" s="958"/>
      <c r="CKM22" s="958"/>
      <c r="CKN22" s="958"/>
      <c r="CKO22" s="958"/>
      <c r="CKP22" s="958"/>
      <c r="CKQ22" s="958"/>
      <c r="CKR22" s="958"/>
      <c r="CKS22" s="958"/>
      <c r="CKT22" s="958"/>
      <c r="CKU22" s="958"/>
      <c r="CKV22" s="958"/>
      <c r="CKW22" s="958"/>
      <c r="CKX22" s="958"/>
      <c r="CKY22" s="958"/>
      <c r="CKZ22" s="958"/>
      <c r="CLA22" s="958"/>
      <c r="CLB22" s="958"/>
      <c r="CLC22" s="958"/>
      <c r="CLD22" s="958"/>
      <c r="CLE22" s="958"/>
      <c r="CLF22" s="958"/>
      <c r="CLG22" s="958"/>
      <c r="CLH22" s="958"/>
      <c r="CLI22" s="958"/>
      <c r="CLJ22" s="958"/>
      <c r="CLK22" s="958"/>
      <c r="CLL22" s="958"/>
      <c r="CLM22" s="958"/>
      <c r="CLN22" s="958"/>
      <c r="CLO22" s="958"/>
      <c r="CLP22" s="958"/>
      <c r="CLQ22" s="958"/>
      <c r="CLR22" s="958"/>
      <c r="CLS22" s="958"/>
      <c r="CLT22" s="958"/>
      <c r="CLU22" s="958"/>
      <c r="CLV22" s="958"/>
      <c r="CLW22" s="958"/>
      <c r="CLX22" s="958"/>
      <c r="CLY22" s="958"/>
      <c r="CLZ22" s="958"/>
      <c r="CMA22" s="958"/>
      <c r="CMB22" s="958"/>
      <c r="CMC22" s="958"/>
      <c r="CMD22" s="958"/>
      <c r="CME22" s="958"/>
      <c r="CMF22" s="958"/>
      <c r="CMG22" s="958"/>
      <c r="CMH22" s="958"/>
      <c r="CMI22" s="958"/>
      <c r="CMJ22" s="958"/>
      <c r="CMK22" s="958"/>
      <c r="CML22" s="958"/>
      <c r="CMM22" s="958"/>
      <c r="CMN22" s="958"/>
      <c r="CMO22" s="958"/>
      <c r="CMP22" s="958"/>
      <c r="CMQ22" s="958"/>
      <c r="CMR22" s="958"/>
      <c r="CMS22" s="958"/>
      <c r="CMT22" s="958"/>
      <c r="CMU22" s="958"/>
      <c r="CMV22" s="958"/>
      <c r="CMW22" s="958"/>
      <c r="CMX22" s="958"/>
      <c r="CMY22" s="958"/>
      <c r="CMZ22" s="958"/>
      <c r="CNA22" s="958"/>
      <c r="CNB22" s="958"/>
      <c r="CNC22" s="958"/>
      <c r="CND22" s="958"/>
      <c r="CNE22" s="958"/>
      <c r="CNF22" s="958"/>
      <c r="CNG22" s="958"/>
      <c r="CNH22" s="958"/>
      <c r="CNI22" s="958"/>
      <c r="CNJ22" s="958"/>
      <c r="CNK22" s="958"/>
      <c r="CNL22" s="958"/>
      <c r="CNM22" s="958"/>
      <c r="CNN22" s="958"/>
      <c r="CNO22" s="958"/>
      <c r="CNP22" s="958"/>
      <c r="CNQ22" s="958"/>
      <c r="CNR22" s="958"/>
      <c r="CNS22" s="958"/>
      <c r="CNT22" s="958"/>
      <c r="CNU22" s="958"/>
      <c r="CNV22" s="958"/>
      <c r="CNW22" s="958"/>
      <c r="CNX22" s="958"/>
      <c r="CNY22" s="958"/>
      <c r="CNZ22" s="958"/>
      <c r="COA22" s="958"/>
      <c r="COB22" s="958"/>
      <c r="COC22" s="958"/>
      <c r="COD22" s="958"/>
      <c r="COE22" s="958"/>
      <c r="COF22" s="958"/>
      <c r="COG22" s="958"/>
      <c r="COH22" s="958"/>
      <c r="COI22" s="958"/>
      <c r="COJ22" s="958"/>
      <c r="COK22" s="958"/>
      <c r="COL22" s="958"/>
      <c r="COM22" s="958"/>
      <c r="CON22" s="958"/>
      <c r="COO22" s="958"/>
      <c r="COP22" s="958"/>
      <c r="COQ22" s="958"/>
      <c r="COR22" s="958"/>
      <c r="COS22" s="958"/>
      <c r="COT22" s="958"/>
      <c r="COU22" s="958"/>
      <c r="COV22" s="958"/>
      <c r="COW22" s="958"/>
      <c r="COX22" s="958"/>
      <c r="COY22" s="958"/>
      <c r="COZ22" s="958"/>
      <c r="CPA22" s="958"/>
      <c r="CPB22" s="958"/>
      <c r="CPC22" s="958"/>
      <c r="CPD22" s="958"/>
      <c r="CPE22" s="958"/>
      <c r="CPF22" s="958"/>
      <c r="CPG22" s="958"/>
      <c r="CPH22" s="958"/>
      <c r="CPI22" s="958"/>
      <c r="CPJ22" s="958"/>
      <c r="CPK22" s="958"/>
      <c r="CPL22" s="958"/>
      <c r="CPM22" s="958"/>
      <c r="CPN22" s="958"/>
      <c r="CPO22" s="958"/>
      <c r="CPP22" s="958"/>
      <c r="CPQ22" s="958"/>
      <c r="CPR22" s="958"/>
      <c r="CPS22" s="958"/>
      <c r="CPT22" s="958"/>
      <c r="CPU22" s="958"/>
      <c r="CPV22" s="958"/>
      <c r="CPW22" s="958"/>
      <c r="CPX22" s="958"/>
      <c r="CPY22" s="958"/>
      <c r="CPZ22" s="958"/>
      <c r="CQA22" s="958"/>
      <c r="CQB22" s="958"/>
      <c r="CQC22" s="958"/>
      <c r="CQD22" s="958"/>
      <c r="CQE22" s="958"/>
      <c r="CQF22" s="958"/>
      <c r="CQG22" s="958"/>
      <c r="CQH22" s="958"/>
      <c r="CQI22" s="958"/>
      <c r="CQJ22" s="958"/>
      <c r="CQK22" s="958"/>
      <c r="CQL22" s="958"/>
      <c r="CQM22" s="958"/>
      <c r="CQN22" s="958"/>
      <c r="CQO22" s="958"/>
      <c r="CQP22" s="958"/>
      <c r="CQQ22" s="958"/>
      <c r="CQR22" s="958"/>
      <c r="CQS22" s="958"/>
      <c r="CQT22" s="958"/>
      <c r="CQU22" s="958"/>
      <c r="CQV22" s="958"/>
      <c r="CQW22" s="958"/>
      <c r="CQX22" s="958"/>
      <c r="CQY22" s="958"/>
      <c r="CQZ22" s="958"/>
      <c r="CRA22" s="958"/>
      <c r="CRB22" s="958"/>
      <c r="CRC22" s="958"/>
      <c r="CRD22" s="958"/>
      <c r="CRE22" s="958"/>
      <c r="CRF22" s="958"/>
      <c r="CRG22" s="958"/>
      <c r="CRH22" s="958"/>
      <c r="CRI22" s="958"/>
      <c r="CRJ22" s="958"/>
      <c r="CRK22" s="958"/>
      <c r="CRL22" s="958"/>
      <c r="CRM22" s="958"/>
      <c r="CRN22" s="958"/>
      <c r="CRO22" s="958"/>
      <c r="CRP22" s="958"/>
      <c r="CRQ22" s="958"/>
      <c r="CRR22" s="958"/>
      <c r="CRS22" s="958"/>
      <c r="CRT22" s="958"/>
      <c r="CRU22" s="958"/>
      <c r="CRV22" s="958"/>
      <c r="CRW22" s="958"/>
      <c r="CRX22" s="958"/>
      <c r="CRY22" s="958"/>
      <c r="CRZ22" s="958"/>
      <c r="CSA22" s="958"/>
      <c r="CSB22" s="958"/>
      <c r="CSC22" s="958"/>
      <c r="CSD22" s="958"/>
      <c r="CSE22" s="958"/>
      <c r="CSF22" s="958"/>
      <c r="CSG22" s="958"/>
      <c r="CSH22" s="958"/>
      <c r="CSI22" s="958"/>
      <c r="CSJ22" s="958"/>
      <c r="CSK22" s="958"/>
      <c r="CSL22" s="958"/>
      <c r="CSM22" s="958"/>
      <c r="CSN22" s="958"/>
      <c r="CSO22" s="958"/>
      <c r="CSP22" s="958"/>
      <c r="CSQ22" s="958"/>
      <c r="CSR22" s="958"/>
      <c r="CSS22" s="958"/>
      <c r="CST22" s="958"/>
      <c r="CSU22" s="958"/>
      <c r="CSV22" s="958"/>
      <c r="CSW22" s="958"/>
      <c r="CSX22" s="958"/>
      <c r="CSY22" s="958"/>
      <c r="CSZ22" s="958"/>
      <c r="CTA22" s="958"/>
      <c r="CTB22" s="958"/>
      <c r="CTC22" s="958"/>
      <c r="CTD22" s="958"/>
      <c r="CTE22" s="958"/>
      <c r="CTF22" s="958"/>
      <c r="CTG22" s="958"/>
      <c r="CTH22" s="958"/>
      <c r="CTI22" s="958"/>
      <c r="CTJ22" s="958"/>
      <c r="CTK22" s="958"/>
      <c r="CTL22" s="958"/>
      <c r="CTM22" s="958"/>
      <c r="CTN22" s="958"/>
      <c r="CTO22" s="958"/>
      <c r="CTP22" s="958"/>
      <c r="CTQ22" s="958"/>
      <c r="CTR22" s="958"/>
      <c r="CTS22" s="958"/>
      <c r="CTT22" s="958"/>
      <c r="CTU22" s="958"/>
      <c r="CTV22" s="958"/>
      <c r="CTW22" s="958"/>
      <c r="CTX22" s="958"/>
      <c r="CTY22" s="958"/>
      <c r="CTZ22" s="958"/>
      <c r="CUA22" s="958"/>
      <c r="CUB22" s="958"/>
      <c r="CUC22" s="958"/>
      <c r="CUD22" s="958"/>
      <c r="CUE22" s="958"/>
      <c r="CUF22" s="958"/>
      <c r="CUG22" s="958"/>
      <c r="CUH22" s="958"/>
      <c r="CUI22" s="958"/>
      <c r="CUJ22" s="958"/>
      <c r="CUK22" s="958"/>
      <c r="CUL22" s="958"/>
      <c r="CUM22" s="958"/>
      <c r="CUN22" s="958"/>
      <c r="CUO22" s="958"/>
      <c r="CUP22" s="958"/>
      <c r="CUQ22" s="958"/>
      <c r="CUR22" s="958"/>
      <c r="CUS22" s="958"/>
      <c r="CUT22" s="958"/>
      <c r="CUU22" s="958"/>
      <c r="CUV22" s="958"/>
      <c r="CUW22" s="958"/>
      <c r="CUX22" s="958"/>
      <c r="CUY22" s="958"/>
      <c r="CUZ22" s="958"/>
      <c r="CVA22" s="958"/>
      <c r="CVB22" s="958"/>
      <c r="CVC22" s="958"/>
      <c r="CVD22" s="958"/>
      <c r="CVE22" s="958"/>
      <c r="CVF22" s="958"/>
      <c r="CVG22" s="958"/>
      <c r="CVH22" s="958"/>
      <c r="CVI22" s="958"/>
      <c r="CVJ22" s="958"/>
      <c r="CVK22" s="958"/>
      <c r="CVL22" s="958"/>
      <c r="CVM22" s="958"/>
      <c r="CVN22" s="958"/>
      <c r="CVO22" s="958"/>
      <c r="CVP22" s="958"/>
      <c r="CVQ22" s="958"/>
      <c r="CVR22" s="958"/>
      <c r="CVS22" s="958"/>
      <c r="CVT22" s="958"/>
      <c r="CVU22" s="958"/>
      <c r="CVV22" s="958"/>
      <c r="CVW22" s="958"/>
      <c r="CVX22" s="958"/>
      <c r="CVY22" s="958"/>
      <c r="CVZ22" s="958"/>
      <c r="CWA22" s="958"/>
      <c r="CWB22" s="958"/>
      <c r="CWC22" s="958"/>
      <c r="CWD22" s="958"/>
      <c r="CWE22" s="958"/>
      <c r="CWF22" s="958"/>
      <c r="CWG22" s="958"/>
      <c r="CWH22" s="958"/>
      <c r="CWI22" s="958"/>
      <c r="CWJ22" s="958"/>
      <c r="CWK22" s="958"/>
      <c r="CWL22" s="958"/>
      <c r="CWM22" s="958"/>
      <c r="CWN22" s="958"/>
      <c r="CWO22" s="958"/>
      <c r="CWP22" s="958"/>
      <c r="CWQ22" s="958"/>
      <c r="CWR22" s="958"/>
      <c r="CWS22" s="958"/>
      <c r="CWT22" s="958"/>
      <c r="CWU22" s="958"/>
      <c r="CWV22" s="958"/>
      <c r="CWW22" s="958"/>
      <c r="CWX22" s="958"/>
      <c r="CWY22" s="958"/>
      <c r="CWZ22" s="958"/>
      <c r="CXA22" s="958"/>
      <c r="CXB22" s="958"/>
      <c r="CXC22" s="958"/>
      <c r="CXD22" s="958"/>
      <c r="CXE22" s="958"/>
      <c r="CXF22" s="958"/>
      <c r="CXG22" s="958"/>
      <c r="CXH22" s="958"/>
      <c r="CXI22" s="958"/>
      <c r="CXJ22" s="958"/>
      <c r="CXK22" s="958"/>
      <c r="CXL22" s="958"/>
      <c r="CXM22" s="958"/>
      <c r="CXN22" s="958"/>
      <c r="CXO22" s="958"/>
      <c r="CXP22" s="958"/>
      <c r="CXQ22" s="958"/>
      <c r="CXR22" s="958"/>
      <c r="CXS22" s="958"/>
      <c r="CXT22" s="958"/>
      <c r="CXU22" s="958"/>
      <c r="CXV22" s="958"/>
      <c r="CXW22" s="958"/>
      <c r="CXX22" s="958"/>
      <c r="CXY22" s="958"/>
      <c r="CXZ22" s="958"/>
      <c r="CYA22" s="958"/>
      <c r="CYB22" s="958"/>
      <c r="CYC22" s="958"/>
      <c r="CYD22" s="958"/>
      <c r="CYE22" s="958"/>
      <c r="CYF22" s="958"/>
      <c r="CYG22" s="958"/>
      <c r="CYH22" s="958"/>
      <c r="CYI22" s="958"/>
      <c r="CYJ22" s="958"/>
      <c r="CYK22" s="958"/>
      <c r="CYL22" s="958"/>
      <c r="CYM22" s="958"/>
      <c r="CYN22" s="958"/>
      <c r="CYO22" s="958"/>
      <c r="CYP22" s="958"/>
      <c r="CYQ22" s="958"/>
      <c r="CYR22" s="958"/>
      <c r="CYS22" s="958"/>
      <c r="CYT22" s="958"/>
      <c r="CYU22" s="958"/>
      <c r="CYV22" s="958"/>
      <c r="CYW22" s="958"/>
      <c r="CYX22" s="958"/>
      <c r="CYY22" s="958"/>
      <c r="CYZ22" s="958"/>
      <c r="CZA22" s="958"/>
      <c r="CZB22" s="958"/>
      <c r="CZC22" s="958"/>
      <c r="CZD22" s="958"/>
      <c r="CZE22" s="958"/>
      <c r="CZF22" s="958"/>
      <c r="CZG22" s="958"/>
      <c r="CZH22" s="958"/>
      <c r="CZI22" s="958"/>
      <c r="CZJ22" s="958"/>
      <c r="CZK22" s="958"/>
      <c r="CZL22" s="958"/>
      <c r="CZM22" s="958"/>
      <c r="CZN22" s="958"/>
      <c r="CZO22" s="958"/>
      <c r="CZP22" s="958"/>
      <c r="CZQ22" s="958"/>
      <c r="CZR22" s="958"/>
      <c r="CZS22" s="958"/>
      <c r="CZT22" s="958"/>
      <c r="CZU22" s="958"/>
      <c r="CZV22" s="958"/>
      <c r="CZW22" s="958"/>
      <c r="CZX22" s="958"/>
      <c r="CZY22" s="958"/>
      <c r="CZZ22" s="958"/>
      <c r="DAA22" s="958"/>
      <c r="DAB22" s="958"/>
      <c r="DAC22" s="958"/>
      <c r="DAD22" s="958"/>
      <c r="DAE22" s="958"/>
      <c r="DAF22" s="958"/>
      <c r="DAG22" s="958"/>
      <c r="DAH22" s="958"/>
      <c r="DAI22" s="958"/>
      <c r="DAJ22" s="958"/>
      <c r="DAK22" s="958"/>
      <c r="DAL22" s="958"/>
      <c r="DAM22" s="958"/>
      <c r="DAN22" s="958"/>
      <c r="DAO22" s="958"/>
      <c r="DAP22" s="958"/>
      <c r="DAQ22" s="958"/>
      <c r="DAR22" s="958"/>
      <c r="DAS22" s="958"/>
      <c r="DAT22" s="958"/>
      <c r="DAU22" s="958"/>
      <c r="DAV22" s="958"/>
      <c r="DAW22" s="958"/>
      <c r="DAX22" s="958"/>
      <c r="DAY22" s="958"/>
      <c r="DAZ22" s="958"/>
      <c r="DBA22" s="958"/>
      <c r="DBB22" s="958"/>
      <c r="DBC22" s="958"/>
      <c r="DBD22" s="958"/>
      <c r="DBE22" s="958"/>
      <c r="DBF22" s="958"/>
      <c r="DBG22" s="958"/>
      <c r="DBH22" s="958"/>
      <c r="DBI22" s="958"/>
      <c r="DBJ22" s="958"/>
      <c r="DBK22" s="958"/>
      <c r="DBL22" s="958"/>
      <c r="DBM22" s="958"/>
      <c r="DBN22" s="958"/>
      <c r="DBO22" s="958"/>
      <c r="DBP22" s="958"/>
      <c r="DBQ22" s="958"/>
      <c r="DBR22" s="958"/>
      <c r="DBS22" s="958"/>
      <c r="DBT22" s="958"/>
      <c r="DBU22" s="958"/>
      <c r="DBV22" s="958"/>
      <c r="DBW22" s="958"/>
      <c r="DBX22" s="958"/>
      <c r="DBY22" s="958"/>
      <c r="DBZ22" s="958"/>
      <c r="DCA22" s="958"/>
      <c r="DCB22" s="958"/>
      <c r="DCC22" s="958"/>
      <c r="DCD22" s="958"/>
      <c r="DCE22" s="958"/>
      <c r="DCF22" s="958"/>
      <c r="DCG22" s="958"/>
      <c r="DCH22" s="958"/>
      <c r="DCI22" s="958"/>
      <c r="DCJ22" s="958"/>
      <c r="DCK22" s="958"/>
      <c r="DCL22" s="958"/>
      <c r="DCM22" s="958"/>
      <c r="DCN22" s="958"/>
      <c r="DCO22" s="958"/>
      <c r="DCP22" s="958"/>
      <c r="DCQ22" s="958"/>
      <c r="DCR22" s="958"/>
      <c r="DCS22" s="958"/>
      <c r="DCT22" s="958"/>
      <c r="DCU22" s="958"/>
      <c r="DCV22" s="958"/>
      <c r="DCW22" s="958"/>
      <c r="DCX22" s="958"/>
      <c r="DCY22" s="958"/>
      <c r="DCZ22" s="958"/>
      <c r="DDA22" s="958"/>
      <c r="DDB22" s="958"/>
      <c r="DDC22" s="958"/>
      <c r="DDD22" s="958"/>
      <c r="DDE22" s="958"/>
      <c r="DDF22" s="958"/>
      <c r="DDG22" s="958"/>
      <c r="DDH22" s="958"/>
      <c r="DDI22" s="958"/>
      <c r="DDJ22" s="958"/>
      <c r="DDK22" s="958"/>
      <c r="DDL22" s="958"/>
      <c r="DDM22" s="958"/>
      <c r="DDN22" s="958"/>
      <c r="DDO22" s="958"/>
      <c r="DDP22" s="958"/>
      <c r="DDQ22" s="958"/>
      <c r="DDR22" s="958"/>
      <c r="DDS22" s="958"/>
      <c r="DDT22" s="958"/>
      <c r="DDU22" s="958"/>
      <c r="DDV22" s="958"/>
      <c r="DDW22" s="958"/>
      <c r="DDX22" s="958"/>
      <c r="DDY22" s="958"/>
      <c r="DDZ22" s="958"/>
      <c r="DEA22" s="958"/>
      <c r="DEB22" s="958"/>
      <c r="DEC22" s="958"/>
      <c r="DED22" s="958"/>
      <c r="DEE22" s="958"/>
      <c r="DEF22" s="958"/>
      <c r="DEG22" s="958"/>
      <c r="DEH22" s="958"/>
      <c r="DEI22" s="958"/>
      <c r="DEJ22" s="958"/>
      <c r="DEK22" s="958"/>
      <c r="DEL22" s="958"/>
      <c r="DEM22" s="958"/>
      <c r="DEN22" s="958"/>
      <c r="DEO22" s="958"/>
      <c r="DEP22" s="958"/>
      <c r="DEQ22" s="958"/>
      <c r="DER22" s="958"/>
      <c r="DES22" s="958"/>
      <c r="DET22" s="958"/>
      <c r="DEU22" s="958"/>
      <c r="DEV22" s="958"/>
      <c r="DEW22" s="958"/>
      <c r="DEX22" s="958"/>
      <c r="DEY22" s="958"/>
      <c r="DEZ22" s="958"/>
      <c r="DFA22" s="958"/>
      <c r="DFB22" s="958"/>
      <c r="DFC22" s="958"/>
      <c r="DFD22" s="958"/>
      <c r="DFE22" s="958"/>
      <c r="DFF22" s="958"/>
      <c r="DFG22" s="958"/>
      <c r="DFH22" s="958"/>
      <c r="DFI22" s="958"/>
      <c r="DFJ22" s="958"/>
      <c r="DFK22" s="958"/>
      <c r="DFL22" s="958"/>
      <c r="DFM22" s="958"/>
      <c r="DFN22" s="958"/>
      <c r="DFO22" s="958"/>
      <c r="DFP22" s="958"/>
      <c r="DFQ22" s="958"/>
      <c r="DFR22" s="958"/>
      <c r="DFS22" s="958"/>
      <c r="DFT22" s="958"/>
      <c r="DFU22" s="958"/>
      <c r="DFV22" s="958"/>
      <c r="DFW22" s="958"/>
      <c r="DFX22" s="958"/>
      <c r="DFY22" s="958"/>
      <c r="DFZ22" s="958"/>
      <c r="DGA22" s="958"/>
      <c r="DGB22" s="958"/>
      <c r="DGC22" s="958"/>
      <c r="DGD22" s="958"/>
      <c r="DGE22" s="958"/>
      <c r="DGF22" s="958"/>
      <c r="DGG22" s="958"/>
      <c r="DGH22" s="958"/>
      <c r="DGI22" s="958"/>
      <c r="DGJ22" s="958"/>
      <c r="DGK22" s="958"/>
      <c r="DGL22" s="958"/>
      <c r="DGM22" s="958"/>
      <c r="DGN22" s="958"/>
      <c r="DGO22" s="958"/>
      <c r="DGP22" s="958"/>
      <c r="DGQ22" s="958"/>
      <c r="DGR22" s="958"/>
      <c r="DGS22" s="958"/>
      <c r="DGT22" s="958"/>
      <c r="DGU22" s="958"/>
      <c r="DGV22" s="958"/>
      <c r="DGW22" s="958"/>
      <c r="DGX22" s="958"/>
      <c r="DGY22" s="958"/>
      <c r="DGZ22" s="958"/>
      <c r="DHA22" s="958"/>
      <c r="DHB22" s="958"/>
      <c r="DHC22" s="958"/>
      <c r="DHD22" s="958"/>
      <c r="DHE22" s="958"/>
      <c r="DHF22" s="958"/>
      <c r="DHG22" s="958"/>
      <c r="DHH22" s="958"/>
      <c r="DHI22" s="958"/>
      <c r="DHJ22" s="958"/>
      <c r="DHK22" s="958"/>
      <c r="DHL22" s="958"/>
      <c r="DHM22" s="958"/>
      <c r="DHN22" s="958"/>
      <c r="DHO22" s="958"/>
      <c r="DHP22" s="958"/>
      <c r="DHQ22" s="958"/>
      <c r="DHR22" s="958"/>
      <c r="DHS22" s="958"/>
      <c r="DHT22" s="958"/>
      <c r="DHU22" s="958"/>
      <c r="DHV22" s="958"/>
      <c r="DHW22" s="958"/>
      <c r="DHX22" s="958"/>
      <c r="DHY22" s="958"/>
      <c r="DHZ22" s="958"/>
      <c r="DIA22" s="958"/>
      <c r="DIB22" s="958"/>
      <c r="DIC22" s="958"/>
      <c r="DID22" s="958"/>
      <c r="DIE22" s="958"/>
      <c r="DIF22" s="958"/>
      <c r="DIG22" s="958"/>
      <c r="DIH22" s="958"/>
      <c r="DII22" s="958"/>
      <c r="DIJ22" s="958"/>
      <c r="DIK22" s="958"/>
      <c r="DIL22" s="958"/>
      <c r="DIM22" s="958"/>
      <c r="DIN22" s="958"/>
      <c r="DIO22" s="958"/>
      <c r="DIP22" s="958"/>
      <c r="DIQ22" s="958"/>
      <c r="DIR22" s="958"/>
      <c r="DIS22" s="958"/>
      <c r="DIT22" s="958"/>
      <c r="DIU22" s="958"/>
      <c r="DIV22" s="958"/>
      <c r="DIW22" s="958"/>
      <c r="DIX22" s="958"/>
      <c r="DIY22" s="958"/>
      <c r="DIZ22" s="958"/>
      <c r="DJA22" s="958"/>
      <c r="DJB22" s="958"/>
      <c r="DJC22" s="958"/>
      <c r="DJD22" s="958"/>
      <c r="DJE22" s="958"/>
      <c r="DJF22" s="958"/>
      <c r="DJG22" s="958"/>
      <c r="DJH22" s="958"/>
      <c r="DJI22" s="958"/>
      <c r="DJJ22" s="958"/>
      <c r="DJK22" s="958"/>
      <c r="DJL22" s="958"/>
      <c r="DJM22" s="958"/>
      <c r="DJN22" s="958"/>
      <c r="DJO22" s="958"/>
      <c r="DJP22" s="958"/>
      <c r="DJQ22" s="958"/>
      <c r="DJR22" s="958"/>
      <c r="DJS22" s="958"/>
      <c r="DJT22" s="958"/>
      <c r="DJU22" s="958"/>
      <c r="DJV22" s="958"/>
      <c r="DJW22" s="958"/>
      <c r="DJX22" s="958"/>
      <c r="DJY22" s="958"/>
      <c r="DJZ22" s="958"/>
      <c r="DKA22" s="958"/>
      <c r="DKB22" s="958"/>
      <c r="DKC22" s="958"/>
      <c r="DKD22" s="958"/>
      <c r="DKE22" s="958"/>
      <c r="DKF22" s="958"/>
      <c r="DKG22" s="958"/>
      <c r="DKH22" s="958"/>
      <c r="DKI22" s="958"/>
      <c r="DKJ22" s="958"/>
      <c r="DKK22" s="958"/>
      <c r="DKL22" s="958"/>
      <c r="DKM22" s="958"/>
      <c r="DKN22" s="958"/>
      <c r="DKO22" s="958"/>
      <c r="DKP22" s="958"/>
      <c r="DKQ22" s="958"/>
      <c r="DKR22" s="958"/>
      <c r="DKS22" s="958"/>
      <c r="DKT22" s="958"/>
      <c r="DKU22" s="958"/>
      <c r="DKV22" s="958"/>
      <c r="DKW22" s="958"/>
      <c r="DKX22" s="958"/>
      <c r="DKY22" s="958"/>
      <c r="DKZ22" s="958"/>
      <c r="DLA22" s="958"/>
      <c r="DLB22" s="958"/>
      <c r="DLC22" s="958"/>
      <c r="DLD22" s="958"/>
      <c r="DLE22" s="958"/>
      <c r="DLF22" s="958"/>
      <c r="DLG22" s="958"/>
      <c r="DLH22" s="958"/>
      <c r="DLI22" s="958"/>
      <c r="DLJ22" s="958"/>
      <c r="DLK22" s="958"/>
      <c r="DLL22" s="958"/>
      <c r="DLM22" s="958"/>
      <c r="DLN22" s="958"/>
      <c r="DLO22" s="958"/>
      <c r="DLP22" s="958"/>
      <c r="DLQ22" s="958"/>
      <c r="DLR22" s="958"/>
      <c r="DLS22" s="958"/>
      <c r="DLT22" s="958"/>
      <c r="DLU22" s="958"/>
      <c r="DLV22" s="958"/>
      <c r="DLW22" s="958"/>
      <c r="DLX22" s="958"/>
      <c r="DLY22" s="958"/>
      <c r="DLZ22" s="958"/>
      <c r="DMA22" s="958"/>
      <c r="DMB22" s="958"/>
      <c r="DMC22" s="958"/>
      <c r="DMD22" s="958"/>
      <c r="DME22" s="958"/>
      <c r="DMF22" s="958"/>
      <c r="DMG22" s="958"/>
      <c r="DMH22" s="958"/>
      <c r="DMI22" s="958"/>
      <c r="DMJ22" s="958"/>
      <c r="DMK22" s="958"/>
      <c r="DML22" s="958"/>
      <c r="DMM22" s="958"/>
      <c r="DMN22" s="958"/>
      <c r="DMO22" s="958"/>
      <c r="DMP22" s="958"/>
      <c r="DMQ22" s="958"/>
      <c r="DMR22" s="958"/>
      <c r="DMS22" s="958"/>
      <c r="DMT22" s="958"/>
      <c r="DMU22" s="958"/>
      <c r="DMV22" s="958"/>
      <c r="DMW22" s="958"/>
      <c r="DMX22" s="958"/>
      <c r="DMY22" s="958"/>
      <c r="DMZ22" s="958"/>
      <c r="DNA22" s="958"/>
      <c r="DNB22" s="958"/>
      <c r="DNC22" s="958"/>
      <c r="DND22" s="958"/>
      <c r="DNE22" s="958"/>
      <c r="DNF22" s="958"/>
      <c r="DNG22" s="958"/>
      <c r="DNH22" s="958"/>
      <c r="DNI22" s="958"/>
      <c r="DNJ22" s="958"/>
      <c r="DNK22" s="958"/>
      <c r="DNL22" s="958"/>
      <c r="DNM22" s="958"/>
      <c r="DNN22" s="958"/>
      <c r="DNO22" s="958"/>
      <c r="DNP22" s="958"/>
      <c r="DNQ22" s="958"/>
      <c r="DNR22" s="958"/>
      <c r="DNS22" s="958"/>
      <c r="DNT22" s="958"/>
      <c r="DNU22" s="958"/>
      <c r="DNV22" s="958"/>
      <c r="DNW22" s="958"/>
      <c r="DNX22" s="958"/>
      <c r="DNY22" s="958"/>
      <c r="DNZ22" s="958"/>
      <c r="DOA22" s="958"/>
      <c r="DOB22" s="958"/>
      <c r="DOC22" s="958"/>
      <c r="DOD22" s="958"/>
      <c r="DOE22" s="958"/>
      <c r="DOF22" s="958"/>
      <c r="DOG22" s="958"/>
      <c r="DOH22" s="958"/>
      <c r="DOI22" s="958"/>
      <c r="DOJ22" s="958"/>
      <c r="DOK22" s="958"/>
      <c r="DOL22" s="958"/>
      <c r="DOM22" s="958"/>
      <c r="DON22" s="958"/>
      <c r="DOO22" s="958"/>
      <c r="DOP22" s="958"/>
      <c r="DOQ22" s="958"/>
      <c r="DOR22" s="958"/>
      <c r="DOS22" s="958"/>
      <c r="DOT22" s="958"/>
      <c r="DOU22" s="958"/>
      <c r="DOV22" s="958"/>
      <c r="DOW22" s="958"/>
      <c r="DOX22" s="958"/>
      <c r="DOY22" s="958"/>
      <c r="DOZ22" s="958"/>
      <c r="DPA22" s="958"/>
      <c r="DPB22" s="958"/>
      <c r="DPC22" s="958"/>
      <c r="DPD22" s="958"/>
      <c r="DPE22" s="958"/>
      <c r="DPF22" s="958"/>
      <c r="DPG22" s="958"/>
      <c r="DPH22" s="958"/>
      <c r="DPI22" s="958"/>
      <c r="DPJ22" s="958"/>
      <c r="DPK22" s="958"/>
      <c r="DPL22" s="958"/>
      <c r="DPM22" s="958"/>
      <c r="DPN22" s="958"/>
      <c r="DPO22" s="958"/>
      <c r="DPP22" s="958"/>
      <c r="DPQ22" s="958"/>
      <c r="DPR22" s="958"/>
      <c r="DPS22" s="958"/>
      <c r="DPT22" s="958"/>
      <c r="DPU22" s="958"/>
      <c r="DPV22" s="958"/>
      <c r="DPW22" s="958"/>
      <c r="DPX22" s="958"/>
      <c r="DPY22" s="958"/>
      <c r="DPZ22" s="958"/>
      <c r="DQA22" s="958"/>
      <c r="DQB22" s="958"/>
      <c r="DQC22" s="958"/>
      <c r="DQD22" s="958"/>
      <c r="DQE22" s="958"/>
      <c r="DQF22" s="958"/>
      <c r="DQG22" s="958"/>
      <c r="DQH22" s="958"/>
      <c r="DQI22" s="958"/>
      <c r="DQJ22" s="958"/>
      <c r="DQK22" s="958"/>
      <c r="DQL22" s="958"/>
      <c r="DQM22" s="958"/>
      <c r="DQN22" s="958"/>
      <c r="DQO22" s="958"/>
      <c r="DQP22" s="958"/>
      <c r="DQQ22" s="958"/>
      <c r="DQR22" s="958"/>
      <c r="DQS22" s="958"/>
      <c r="DQT22" s="958"/>
      <c r="DQU22" s="958"/>
      <c r="DQV22" s="958"/>
      <c r="DQW22" s="958"/>
      <c r="DQX22" s="958"/>
      <c r="DQY22" s="958"/>
      <c r="DQZ22" s="958"/>
      <c r="DRA22" s="958"/>
      <c r="DRB22" s="958"/>
      <c r="DRC22" s="958"/>
      <c r="DRD22" s="958"/>
      <c r="DRE22" s="958"/>
      <c r="DRF22" s="958"/>
      <c r="DRG22" s="958"/>
      <c r="DRH22" s="958"/>
      <c r="DRI22" s="958"/>
      <c r="DRJ22" s="958"/>
      <c r="DRK22" s="958"/>
      <c r="DRL22" s="958"/>
      <c r="DRM22" s="958"/>
      <c r="DRN22" s="958"/>
      <c r="DRO22" s="958"/>
      <c r="DRP22" s="958"/>
      <c r="DRQ22" s="958"/>
      <c r="DRR22" s="958"/>
      <c r="DRS22" s="958"/>
      <c r="DRT22" s="958"/>
      <c r="DRU22" s="958"/>
      <c r="DRV22" s="958"/>
      <c r="DRW22" s="958"/>
      <c r="DRX22" s="958"/>
      <c r="DRY22" s="958"/>
      <c r="DRZ22" s="958"/>
      <c r="DSA22" s="958"/>
      <c r="DSB22" s="958"/>
      <c r="DSC22" s="958"/>
      <c r="DSD22" s="958"/>
      <c r="DSE22" s="958"/>
      <c r="DSF22" s="958"/>
      <c r="DSG22" s="958"/>
      <c r="DSH22" s="958"/>
      <c r="DSI22" s="958"/>
      <c r="DSJ22" s="958"/>
      <c r="DSK22" s="958"/>
      <c r="DSL22" s="958"/>
      <c r="DSM22" s="958"/>
      <c r="DSN22" s="958"/>
      <c r="DSO22" s="958"/>
      <c r="DSP22" s="958"/>
      <c r="DSQ22" s="958"/>
      <c r="DSR22" s="958"/>
      <c r="DSS22" s="958"/>
      <c r="DST22" s="958"/>
      <c r="DSU22" s="958"/>
      <c r="DSV22" s="958"/>
      <c r="DSW22" s="958"/>
      <c r="DSX22" s="958"/>
      <c r="DSY22" s="958"/>
      <c r="DSZ22" s="958"/>
      <c r="DTA22" s="958"/>
      <c r="DTB22" s="958"/>
      <c r="DTC22" s="958"/>
      <c r="DTD22" s="958"/>
      <c r="DTE22" s="958"/>
      <c r="DTF22" s="958"/>
      <c r="DTG22" s="958"/>
      <c r="DTH22" s="958"/>
      <c r="DTI22" s="958"/>
      <c r="DTJ22" s="958"/>
      <c r="DTK22" s="958"/>
      <c r="DTL22" s="958"/>
      <c r="DTM22" s="958"/>
      <c r="DTN22" s="958"/>
      <c r="DTO22" s="958"/>
      <c r="DTP22" s="958"/>
      <c r="DTQ22" s="958"/>
      <c r="DTR22" s="958"/>
      <c r="DTS22" s="958"/>
      <c r="DTT22" s="958"/>
      <c r="DTU22" s="958"/>
      <c r="DTV22" s="958"/>
      <c r="DTW22" s="958"/>
      <c r="DTX22" s="958"/>
      <c r="DTY22" s="958"/>
      <c r="DTZ22" s="958"/>
      <c r="DUA22" s="958"/>
      <c r="DUB22" s="958"/>
      <c r="DUC22" s="958"/>
      <c r="DUD22" s="958"/>
      <c r="DUE22" s="958"/>
      <c r="DUF22" s="958"/>
      <c r="DUG22" s="958"/>
      <c r="DUH22" s="958"/>
      <c r="DUI22" s="958"/>
      <c r="DUJ22" s="958"/>
      <c r="DUK22" s="958"/>
      <c r="DUL22" s="958"/>
      <c r="DUM22" s="958"/>
      <c r="DUN22" s="958"/>
      <c r="DUO22" s="958"/>
      <c r="DUP22" s="958"/>
      <c r="DUQ22" s="958"/>
      <c r="DUR22" s="958"/>
      <c r="DUS22" s="958"/>
      <c r="DUT22" s="958"/>
      <c r="DUU22" s="958"/>
      <c r="DUV22" s="958"/>
      <c r="DUW22" s="958"/>
      <c r="DUX22" s="958"/>
      <c r="DUY22" s="958"/>
      <c r="DUZ22" s="958"/>
      <c r="DVA22" s="958"/>
      <c r="DVB22" s="958"/>
      <c r="DVC22" s="958"/>
      <c r="DVD22" s="958"/>
      <c r="DVE22" s="958"/>
      <c r="DVF22" s="958"/>
      <c r="DVG22" s="958"/>
      <c r="DVH22" s="958"/>
      <c r="DVI22" s="958"/>
      <c r="DVJ22" s="958"/>
      <c r="DVK22" s="958"/>
      <c r="DVL22" s="958"/>
      <c r="DVM22" s="958"/>
      <c r="DVN22" s="958"/>
      <c r="DVO22" s="958"/>
      <c r="DVP22" s="958"/>
      <c r="DVQ22" s="958"/>
      <c r="DVR22" s="958"/>
      <c r="DVS22" s="958"/>
      <c r="DVT22" s="958"/>
      <c r="DVU22" s="958"/>
      <c r="DVV22" s="958"/>
      <c r="DVW22" s="958"/>
      <c r="DVX22" s="958"/>
      <c r="DVY22" s="958"/>
      <c r="DVZ22" s="958"/>
      <c r="DWA22" s="958"/>
      <c r="DWB22" s="958"/>
      <c r="DWC22" s="958"/>
      <c r="DWD22" s="958"/>
      <c r="DWE22" s="958"/>
      <c r="DWF22" s="958"/>
      <c r="DWG22" s="958"/>
      <c r="DWH22" s="958"/>
      <c r="DWI22" s="958"/>
      <c r="DWJ22" s="958"/>
      <c r="DWK22" s="958"/>
      <c r="DWL22" s="958"/>
      <c r="DWM22" s="958"/>
      <c r="DWN22" s="958"/>
      <c r="DWO22" s="958"/>
      <c r="DWP22" s="958"/>
      <c r="DWQ22" s="958"/>
      <c r="DWR22" s="958"/>
      <c r="DWS22" s="958"/>
      <c r="DWT22" s="958"/>
      <c r="DWU22" s="958"/>
      <c r="DWV22" s="958"/>
      <c r="DWW22" s="958"/>
      <c r="DWX22" s="958"/>
      <c r="DWY22" s="958"/>
      <c r="DWZ22" s="958"/>
      <c r="DXA22" s="958"/>
      <c r="DXB22" s="958"/>
      <c r="DXC22" s="958"/>
      <c r="DXD22" s="958"/>
      <c r="DXE22" s="958"/>
      <c r="DXF22" s="958"/>
      <c r="DXG22" s="958"/>
      <c r="DXH22" s="958"/>
      <c r="DXI22" s="958"/>
      <c r="DXJ22" s="958"/>
      <c r="DXK22" s="958"/>
      <c r="DXL22" s="958"/>
      <c r="DXM22" s="958"/>
      <c r="DXN22" s="958"/>
      <c r="DXO22" s="958"/>
      <c r="DXP22" s="958"/>
      <c r="DXQ22" s="958"/>
      <c r="DXR22" s="958"/>
      <c r="DXS22" s="958"/>
      <c r="DXT22" s="958"/>
      <c r="DXU22" s="958"/>
      <c r="DXV22" s="958"/>
      <c r="DXW22" s="958"/>
      <c r="DXX22" s="958"/>
      <c r="DXY22" s="958"/>
      <c r="DXZ22" s="958"/>
      <c r="DYA22" s="958"/>
      <c r="DYB22" s="958"/>
      <c r="DYC22" s="958"/>
      <c r="DYD22" s="958"/>
      <c r="DYE22" s="958"/>
      <c r="DYF22" s="958"/>
      <c r="DYG22" s="958"/>
      <c r="DYH22" s="958"/>
      <c r="DYI22" s="958"/>
      <c r="DYJ22" s="958"/>
      <c r="DYK22" s="958"/>
      <c r="DYL22" s="958"/>
      <c r="DYM22" s="958"/>
      <c r="DYN22" s="958"/>
      <c r="DYO22" s="958"/>
      <c r="DYP22" s="958"/>
      <c r="DYQ22" s="958"/>
      <c r="DYR22" s="958"/>
      <c r="DYS22" s="958"/>
      <c r="DYT22" s="958"/>
      <c r="DYU22" s="958"/>
      <c r="DYV22" s="958"/>
      <c r="DYW22" s="958"/>
      <c r="DYX22" s="958"/>
      <c r="DYY22" s="958"/>
      <c r="DYZ22" s="958"/>
      <c r="DZA22" s="958"/>
      <c r="DZB22" s="958"/>
      <c r="DZC22" s="958"/>
      <c r="DZD22" s="958"/>
      <c r="DZE22" s="958"/>
      <c r="DZF22" s="958"/>
      <c r="DZG22" s="958"/>
      <c r="DZH22" s="958"/>
      <c r="DZI22" s="958"/>
      <c r="DZJ22" s="958"/>
      <c r="DZK22" s="958"/>
      <c r="DZL22" s="958"/>
      <c r="DZM22" s="958"/>
      <c r="DZN22" s="958"/>
      <c r="DZO22" s="958"/>
      <c r="DZP22" s="958"/>
      <c r="DZQ22" s="958"/>
      <c r="DZR22" s="958"/>
      <c r="DZS22" s="958"/>
      <c r="DZT22" s="958"/>
      <c r="DZU22" s="958"/>
      <c r="DZV22" s="958"/>
      <c r="DZW22" s="958"/>
      <c r="DZX22" s="958"/>
      <c r="DZY22" s="958"/>
      <c r="DZZ22" s="958"/>
      <c r="EAA22" s="958"/>
      <c r="EAB22" s="958"/>
      <c r="EAC22" s="958"/>
      <c r="EAD22" s="958"/>
      <c r="EAE22" s="958"/>
      <c r="EAF22" s="958"/>
      <c r="EAG22" s="958"/>
      <c r="EAH22" s="958"/>
      <c r="EAI22" s="958"/>
      <c r="EAJ22" s="958"/>
      <c r="EAK22" s="958"/>
      <c r="EAL22" s="958"/>
      <c r="EAM22" s="958"/>
      <c r="EAN22" s="958"/>
      <c r="EAO22" s="958"/>
      <c r="EAP22" s="958"/>
      <c r="EAQ22" s="958"/>
      <c r="EAR22" s="958"/>
      <c r="EAS22" s="958"/>
      <c r="EAT22" s="958"/>
      <c r="EAU22" s="958"/>
      <c r="EAV22" s="958"/>
      <c r="EAW22" s="958"/>
      <c r="EAX22" s="958"/>
      <c r="EAY22" s="958"/>
      <c r="EAZ22" s="958"/>
      <c r="EBA22" s="958"/>
      <c r="EBB22" s="958"/>
      <c r="EBC22" s="958"/>
      <c r="EBD22" s="958"/>
      <c r="EBE22" s="958"/>
      <c r="EBF22" s="958"/>
      <c r="EBG22" s="958"/>
      <c r="EBH22" s="958"/>
      <c r="EBI22" s="958"/>
      <c r="EBJ22" s="958"/>
      <c r="EBK22" s="958"/>
      <c r="EBL22" s="958"/>
      <c r="EBM22" s="958"/>
      <c r="EBN22" s="958"/>
      <c r="EBO22" s="958"/>
      <c r="EBP22" s="958"/>
      <c r="EBQ22" s="958"/>
      <c r="EBR22" s="958"/>
      <c r="EBS22" s="958"/>
      <c r="EBT22" s="958"/>
      <c r="EBU22" s="958"/>
      <c r="EBV22" s="958"/>
      <c r="EBW22" s="958"/>
      <c r="EBX22" s="958"/>
      <c r="EBY22" s="958"/>
      <c r="EBZ22" s="958"/>
      <c r="ECA22" s="958"/>
      <c r="ECB22" s="958"/>
      <c r="ECC22" s="958"/>
      <c r="ECD22" s="958"/>
      <c r="ECE22" s="958"/>
      <c r="ECF22" s="958"/>
      <c r="ECG22" s="958"/>
      <c r="ECH22" s="958"/>
      <c r="ECI22" s="958"/>
      <c r="ECJ22" s="958"/>
      <c r="ECK22" s="958"/>
      <c r="ECL22" s="958"/>
      <c r="ECM22" s="958"/>
      <c r="ECN22" s="958"/>
      <c r="ECO22" s="958"/>
      <c r="ECP22" s="958"/>
      <c r="ECQ22" s="958"/>
      <c r="ECR22" s="958"/>
      <c r="ECS22" s="958"/>
      <c r="ECT22" s="958"/>
      <c r="ECU22" s="958"/>
      <c r="ECV22" s="958"/>
      <c r="ECW22" s="958"/>
      <c r="ECX22" s="958"/>
      <c r="ECY22" s="958"/>
      <c r="ECZ22" s="958"/>
      <c r="EDA22" s="958"/>
      <c r="EDB22" s="958"/>
      <c r="EDC22" s="958"/>
      <c r="EDD22" s="958"/>
      <c r="EDE22" s="958"/>
      <c r="EDF22" s="958"/>
      <c r="EDG22" s="958"/>
      <c r="EDH22" s="958"/>
      <c r="EDI22" s="958"/>
      <c r="EDJ22" s="958"/>
      <c r="EDK22" s="958"/>
      <c r="EDL22" s="958"/>
      <c r="EDM22" s="958"/>
      <c r="EDN22" s="958"/>
      <c r="EDO22" s="958"/>
      <c r="EDP22" s="958"/>
      <c r="EDQ22" s="958"/>
      <c r="EDR22" s="958"/>
      <c r="EDS22" s="958"/>
      <c r="EDT22" s="958"/>
      <c r="EDU22" s="958"/>
      <c r="EDV22" s="958"/>
      <c r="EDW22" s="958"/>
      <c r="EDX22" s="958"/>
      <c r="EDY22" s="958"/>
      <c r="EDZ22" s="958"/>
      <c r="EEA22" s="958"/>
      <c r="EEB22" s="958"/>
      <c r="EEC22" s="958"/>
      <c r="EED22" s="958"/>
      <c r="EEE22" s="958"/>
      <c r="EEF22" s="958"/>
      <c r="EEG22" s="958"/>
      <c r="EEH22" s="958"/>
      <c r="EEI22" s="958"/>
      <c r="EEJ22" s="958"/>
      <c r="EEK22" s="958"/>
      <c r="EEL22" s="958"/>
      <c r="EEM22" s="958"/>
      <c r="EEN22" s="958"/>
      <c r="EEO22" s="958"/>
      <c r="EEP22" s="958"/>
      <c r="EEQ22" s="958"/>
      <c r="EER22" s="958"/>
      <c r="EES22" s="958"/>
      <c r="EET22" s="958"/>
      <c r="EEU22" s="958"/>
      <c r="EEV22" s="958"/>
      <c r="EEW22" s="958"/>
      <c r="EEX22" s="958"/>
      <c r="EEY22" s="958"/>
      <c r="EEZ22" s="958"/>
      <c r="EFA22" s="958"/>
      <c r="EFB22" s="958"/>
      <c r="EFC22" s="958"/>
      <c r="EFD22" s="958"/>
      <c r="EFE22" s="958"/>
      <c r="EFF22" s="958"/>
      <c r="EFG22" s="958"/>
      <c r="EFH22" s="958"/>
      <c r="EFI22" s="958"/>
      <c r="EFJ22" s="958"/>
      <c r="EFK22" s="958"/>
      <c r="EFL22" s="958"/>
      <c r="EFM22" s="958"/>
      <c r="EFN22" s="958"/>
      <c r="EFO22" s="958"/>
      <c r="EFP22" s="958"/>
      <c r="EFQ22" s="958"/>
      <c r="EFR22" s="958"/>
      <c r="EFS22" s="958"/>
      <c r="EFT22" s="958"/>
      <c r="EFU22" s="958"/>
      <c r="EFV22" s="958"/>
      <c r="EFW22" s="958"/>
      <c r="EFX22" s="958"/>
      <c r="EFY22" s="958"/>
      <c r="EFZ22" s="958"/>
      <c r="EGA22" s="958"/>
      <c r="EGB22" s="958"/>
      <c r="EGC22" s="958"/>
      <c r="EGD22" s="958"/>
      <c r="EGE22" s="958"/>
      <c r="EGF22" s="958"/>
      <c r="EGG22" s="958"/>
      <c r="EGH22" s="958"/>
      <c r="EGI22" s="958"/>
      <c r="EGJ22" s="958"/>
      <c r="EGK22" s="958"/>
      <c r="EGL22" s="958"/>
      <c r="EGM22" s="958"/>
      <c r="EGN22" s="958"/>
      <c r="EGO22" s="958"/>
      <c r="EGP22" s="958"/>
      <c r="EGQ22" s="958"/>
      <c r="EGR22" s="958"/>
      <c r="EGS22" s="958"/>
      <c r="EGT22" s="958"/>
      <c r="EGU22" s="958"/>
      <c r="EGV22" s="958"/>
      <c r="EGW22" s="958"/>
      <c r="EGX22" s="958"/>
      <c r="EGY22" s="958"/>
      <c r="EGZ22" s="958"/>
      <c r="EHA22" s="958"/>
      <c r="EHB22" s="958"/>
      <c r="EHC22" s="958"/>
      <c r="EHD22" s="958"/>
      <c r="EHE22" s="958"/>
      <c r="EHF22" s="958"/>
      <c r="EHG22" s="958"/>
      <c r="EHH22" s="958"/>
      <c r="EHI22" s="958"/>
      <c r="EHJ22" s="958"/>
      <c r="EHK22" s="958"/>
      <c r="EHL22" s="958"/>
      <c r="EHM22" s="958"/>
      <c r="EHN22" s="958"/>
      <c r="EHO22" s="958"/>
      <c r="EHP22" s="958"/>
      <c r="EHQ22" s="958"/>
      <c r="EHR22" s="958"/>
      <c r="EHS22" s="958"/>
      <c r="EHT22" s="958"/>
      <c r="EHU22" s="958"/>
      <c r="EHV22" s="958"/>
      <c r="EHW22" s="958"/>
      <c r="EHX22" s="958"/>
      <c r="EHY22" s="958"/>
      <c r="EHZ22" s="958"/>
      <c r="EIA22" s="958"/>
      <c r="EIB22" s="958"/>
      <c r="EIC22" s="958"/>
      <c r="EID22" s="958"/>
      <c r="EIE22" s="958"/>
      <c r="EIF22" s="958"/>
      <c r="EIG22" s="958"/>
      <c r="EIH22" s="958"/>
      <c r="EII22" s="958"/>
      <c r="EIJ22" s="958"/>
      <c r="EIK22" s="958"/>
      <c r="EIL22" s="958"/>
      <c r="EIM22" s="958"/>
      <c r="EIN22" s="958"/>
      <c r="EIO22" s="958"/>
      <c r="EIP22" s="958"/>
      <c r="EIQ22" s="958"/>
      <c r="EIR22" s="958"/>
      <c r="EIS22" s="958"/>
      <c r="EIT22" s="958"/>
      <c r="EIU22" s="958"/>
      <c r="EIV22" s="958"/>
      <c r="EIW22" s="958"/>
      <c r="EIX22" s="958"/>
      <c r="EIY22" s="958"/>
      <c r="EIZ22" s="958"/>
      <c r="EJA22" s="958"/>
      <c r="EJB22" s="958"/>
      <c r="EJC22" s="958"/>
      <c r="EJD22" s="958"/>
      <c r="EJE22" s="958"/>
      <c r="EJF22" s="958"/>
      <c r="EJG22" s="958"/>
      <c r="EJH22" s="958"/>
      <c r="EJI22" s="958"/>
      <c r="EJJ22" s="958"/>
      <c r="EJK22" s="958"/>
      <c r="EJL22" s="958"/>
      <c r="EJM22" s="958"/>
      <c r="EJN22" s="958"/>
      <c r="EJO22" s="958"/>
      <c r="EJP22" s="958"/>
      <c r="EJQ22" s="958"/>
      <c r="EJR22" s="958"/>
      <c r="EJS22" s="958"/>
      <c r="EJT22" s="958"/>
      <c r="EJU22" s="958"/>
      <c r="EJV22" s="958"/>
      <c r="EJW22" s="958"/>
      <c r="EJX22" s="958"/>
      <c r="EJY22" s="958"/>
      <c r="EJZ22" s="958"/>
      <c r="EKA22" s="958"/>
      <c r="EKB22" s="958"/>
      <c r="EKC22" s="958"/>
      <c r="EKD22" s="958"/>
      <c r="EKE22" s="958"/>
      <c r="EKF22" s="958"/>
      <c r="EKG22" s="958"/>
      <c r="EKH22" s="958"/>
      <c r="EKI22" s="958"/>
      <c r="EKJ22" s="958"/>
      <c r="EKK22" s="958"/>
      <c r="EKL22" s="958"/>
      <c r="EKM22" s="958"/>
      <c r="EKN22" s="958"/>
      <c r="EKO22" s="958"/>
      <c r="EKP22" s="958"/>
      <c r="EKQ22" s="958"/>
      <c r="EKR22" s="958"/>
      <c r="EKS22" s="958"/>
      <c r="EKT22" s="958"/>
      <c r="EKU22" s="958"/>
      <c r="EKV22" s="958"/>
      <c r="EKW22" s="958"/>
      <c r="EKX22" s="958"/>
      <c r="EKY22" s="958"/>
      <c r="EKZ22" s="958"/>
      <c r="ELA22" s="958"/>
      <c r="ELB22" s="958"/>
      <c r="ELC22" s="958"/>
      <c r="ELD22" s="958"/>
      <c r="ELE22" s="958"/>
      <c r="ELF22" s="958"/>
      <c r="ELG22" s="958"/>
      <c r="ELH22" s="958"/>
      <c r="ELI22" s="958"/>
      <c r="ELJ22" s="958"/>
      <c r="ELK22" s="958"/>
      <c r="ELL22" s="958"/>
      <c r="ELM22" s="958"/>
      <c r="ELN22" s="958"/>
      <c r="ELO22" s="958"/>
      <c r="ELP22" s="958"/>
      <c r="ELQ22" s="958"/>
      <c r="ELR22" s="958"/>
      <c r="ELS22" s="958"/>
      <c r="ELT22" s="958"/>
      <c r="ELU22" s="958"/>
      <c r="ELV22" s="958"/>
      <c r="ELW22" s="958"/>
      <c r="ELX22" s="958"/>
      <c r="ELY22" s="958"/>
      <c r="ELZ22" s="958"/>
      <c r="EMA22" s="958"/>
      <c r="EMB22" s="958"/>
      <c r="EMC22" s="958"/>
      <c r="EMD22" s="958"/>
      <c r="EME22" s="958"/>
      <c r="EMF22" s="958"/>
      <c r="EMG22" s="958"/>
      <c r="EMH22" s="958"/>
      <c r="EMI22" s="958"/>
      <c r="EMJ22" s="958"/>
      <c r="EMK22" s="958"/>
      <c r="EML22" s="958"/>
      <c r="EMM22" s="958"/>
      <c r="EMN22" s="958"/>
      <c r="EMO22" s="958"/>
      <c r="EMP22" s="958"/>
      <c r="EMQ22" s="958"/>
      <c r="EMR22" s="958"/>
      <c r="EMS22" s="958"/>
      <c r="EMT22" s="958"/>
      <c r="EMU22" s="958"/>
      <c r="EMV22" s="958"/>
      <c r="EMW22" s="958"/>
      <c r="EMX22" s="958"/>
      <c r="EMY22" s="958"/>
      <c r="EMZ22" s="958"/>
      <c r="ENA22" s="958"/>
      <c r="ENB22" s="958"/>
      <c r="ENC22" s="958"/>
      <c r="END22" s="958"/>
      <c r="ENE22" s="958"/>
      <c r="ENF22" s="958"/>
      <c r="ENG22" s="958"/>
      <c r="ENH22" s="958"/>
      <c r="ENI22" s="958"/>
      <c r="ENJ22" s="958"/>
      <c r="ENK22" s="958"/>
      <c r="ENL22" s="958"/>
      <c r="ENM22" s="958"/>
      <c r="ENN22" s="958"/>
      <c r="ENO22" s="958"/>
      <c r="ENP22" s="958"/>
      <c r="ENQ22" s="958"/>
      <c r="ENR22" s="958"/>
      <c r="ENS22" s="958"/>
      <c r="ENT22" s="958"/>
      <c r="ENU22" s="958"/>
      <c r="ENV22" s="958"/>
      <c r="ENW22" s="958"/>
      <c r="ENX22" s="958"/>
      <c r="ENY22" s="958"/>
      <c r="ENZ22" s="958"/>
      <c r="EOA22" s="958"/>
      <c r="EOB22" s="958"/>
      <c r="EOC22" s="958"/>
      <c r="EOD22" s="958"/>
      <c r="EOE22" s="958"/>
      <c r="EOF22" s="958"/>
      <c r="EOG22" s="958"/>
      <c r="EOH22" s="958"/>
      <c r="EOI22" s="958"/>
      <c r="EOJ22" s="958"/>
      <c r="EOK22" s="958"/>
      <c r="EOL22" s="958"/>
      <c r="EOM22" s="958"/>
      <c r="EON22" s="958"/>
      <c r="EOO22" s="958"/>
      <c r="EOP22" s="958"/>
      <c r="EOQ22" s="958"/>
      <c r="EOR22" s="958"/>
      <c r="EOS22" s="958"/>
      <c r="EOT22" s="958"/>
      <c r="EOU22" s="958"/>
      <c r="EOV22" s="958"/>
      <c r="EOW22" s="958"/>
      <c r="EOX22" s="958"/>
      <c r="EOY22" s="958"/>
      <c r="EOZ22" s="958"/>
      <c r="EPA22" s="958"/>
      <c r="EPB22" s="958"/>
      <c r="EPC22" s="958"/>
      <c r="EPD22" s="958"/>
      <c r="EPE22" s="958"/>
      <c r="EPF22" s="958"/>
      <c r="EPG22" s="958"/>
      <c r="EPH22" s="958"/>
      <c r="EPI22" s="958"/>
      <c r="EPJ22" s="958"/>
      <c r="EPK22" s="958"/>
      <c r="EPL22" s="958"/>
      <c r="EPM22" s="958"/>
      <c r="EPN22" s="958"/>
      <c r="EPO22" s="958"/>
      <c r="EPP22" s="958"/>
      <c r="EPQ22" s="958"/>
      <c r="EPR22" s="958"/>
      <c r="EPS22" s="958"/>
      <c r="EPT22" s="958"/>
      <c r="EPU22" s="958"/>
      <c r="EPV22" s="958"/>
      <c r="EPW22" s="958"/>
      <c r="EPX22" s="958"/>
      <c r="EPY22" s="958"/>
      <c r="EPZ22" s="958"/>
      <c r="EQA22" s="958"/>
      <c r="EQB22" s="958"/>
      <c r="EQC22" s="958"/>
      <c r="EQD22" s="958"/>
      <c r="EQE22" s="958"/>
      <c r="EQF22" s="958"/>
      <c r="EQG22" s="958"/>
      <c r="EQH22" s="958"/>
      <c r="EQI22" s="958"/>
      <c r="EQJ22" s="958"/>
      <c r="EQK22" s="958"/>
      <c r="EQL22" s="958"/>
      <c r="EQM22" s="958"/>
      <c r="EQN22" s="958"/>
      <c r="EQO22" s="958"/>
      <c r="EQP22" s="958"/>
      <c r="EQQ22" s="958"/>
      <c r="EQR22" s="958"/>
      <c r="EQS22" s="958"/>
      <c r="EQT22" s="958"/>
      <c r="EQU22" s="958"/>
      <c r="EQV22" s="958"/>
      <c r="EQW22" s="958"/>
      <c r="EQX22" s="958"/>
      <c r="EQY22" s="958"/>
      <c r="EQZ22" s="958"/>
      <c r="ERA22" s="958"/>
      <c r="ERB22" s="958"/>
      <c r="ERC22" s="958"/>
      <c r="ERD22" s="958"/>
      <c r="ERE22" s="958"/>
      <c r="ERF22" s="958"/>
      <c r="ERG22" s="958"/>
      <c r="ERH22" s="958"/>
      <c r="ERI22" s="958"/>
      <c r="ERJ22" s="958"/>
      <c r="ERK22" s="958"/>
      <c r="ERL22" s="958"/>
      <c r="ERM22" s="958"/>
      <c r="ERN22" s="958"/>
      <c r="ERO22" s="958"/>
      <c r="ERP22" s="958"/>
      <c r="ERQ22" s="958"/>
      <c r="ERR22" s="958"/>
      <c r="ERS22" s="958"/>
      <c r="ERT22" s="958"/>
      <c r="ERU22" s="958"/>
      <c r="ERV22" s="958"/>
      <c r="ERW22" s="958"/>
      <c r="ERX22" s="958"/>
      <c r="ERY22" s="958"/>
      <c r="ERZ22" s="958"/>
      <c r="ESA22" s="958"/>
      <c r="ESB22" s="958"/>
      <c r="ESC22" s="958"/>
      <c r="ESD22" s="958"/>
      <c r="ESE22" s="958"/>
      <c r="ESF22" s="958"/>
      <c r="ESG22" s="958"/>
      <c r="ESH22" s="958"/>
      <c r="ESI22" s="958"/>
      <c r="ESJ22" s="958"/>
      <c r="ESK22" s="958"/>
      <c r="ESL22" s="958"/>
      <c r="ESM22" s="958"/>
      <c r="ESN22" s="958"/>
      <c r="ESO22" s="958"/>
      <c r="ESP22" s="958"/>
      <c r="ESQ22" s="958"/>
      <c r="ESR22" s="958"/>
      <c r="ESS22" s="958"/>
      <c r="EST22" s="958"/>
      <c r="ESU22" s="958"/>
      <c r="ESV22" s="958"/>
      <c r="ESW22" s="958"/>
      <c r="ESX22" s="958"/>
      <c r="ESY22" s="958"/>
      <c r="ESZ22" s="958"/>
      <c r="ETA22" s="958"/>
      <c r="ETB22" s="958"/>
      <c r="ETC22" s="958"/>
      <c r="ETD22" s="958"/>
      <c r="ETE22" s="958"/>
      <c r="ETF22" s="958"/>
      <c r="ETG22" s="958"/>
      <c r="ETH22" s="958"/>
      <c r="ETI22" s="958"/>
      <c r="ETJ22" s="958"/>
      <c r="ETK22" s="958"/>
      <c r="ETL22" s="958"/>
      <c r="ETM22" s="958"/>
      <c r="ETN22" s="958"/>
      <c r="ETO22" s="958"/>
      <c r="ETP22" s="958"/>
      <c r="ETQ22" s="958"/>
      <c r="ETR22" s="958"/>
      <c r="ETS22" s="958"/>
      <c r="ETT22" s="958"/>
      <c r="ETU22" s="958"/>
      <c r="ETV22" s="958"/>
      <c r="ETW22" s="958"/>
      <c r="ETX22" s="958"/>
      <c r="ETY22" s="958"/>
      <c r="ETZ22" s="958"/>
      <c r="EUA22" s="958"/>
      <c r="EUB22" s="958"/>
      <c r="EUC22" s="958"/>
      <c r="EUD22" s="958"/>
      <c r="EUE22" s="958"/>
      <c r="EUF22" s="958"/>
      <c r="EUG22" s="958"/>
      <c r="EUH22" s="958"/>
      <c r="EUI22" s="958"/>
      <c r="EUJ22" s="958"/>
      <c r="EUK22" s="958"/>
      <c r="EUL22" s="958"/>
      <c r="EUM22" s="958"/>
      <c r="EUN22" s="958"/>
      <c r="EUO22" s="958"/>
      <c r="EUP22" s="958"/>
      <c r="EUQ22" s="958"/>
      <c r="EUR22" s="958"/>
      <c r="EUS22" s="958"/>
      <c r="EUT22" s="958"/>
      <c r="EUU22" s="958"/>
      <c r="EUV22" s="958"/>
      <c r="EUW22" s="958"/>
      <c r="EUX22" s="958"/>
      <c r="EUY22" s="958"/>
      <c r="EUZ22" s="958"/>
      <c r="EVA22" s="958"/>
      <c r="EVB22" s="958"/>
      <c r="EVC22" s="958"/>
      <c r="EVD22" s="958"/>
      <c r="EVE22" s="958"/>
      <c r="EVF22" s="958"/>
      <c r="EVG22" s="958"/>
      <c r="EVH22" s="958"/>
      <c r="EVI22" s="958"/>
      <c r="EVJ22" s="958"/>
      <c r="EVK22" s="958"/>
      <c r="EVL22" s="958"/>
      <c r="EVM22" s="958"/>
      <c r="EVN22" s="958"/>
      <c r="EVO22" s="958"/>
      <c r="EVP22" s="958"/>
      <c r="EVQ22" s="958"/>
      <c r="EVR22" s="958"/>
      <c r="EVS22" s="958"/>
      <c r="EVT22" s="958"/>
      <c r="EVU22" s="958"/>
      <c r="EVV22" s="958"/>
      <c r="EVW22" s="958"/>
      <c r="EVX22" s="958"/>
      <c r="EVY22" s="958"/>
      <c r="EVZ22" s="958"/>
      <c r="EWA22" s="958"/>
      <c r="EWB22" s="958"/>
      <c r="EWC22" s="958"/>
      <c r="EWD22" s="958"/>
      <c r="EWE22" s="958"/>
      <c r="EWF22" s="958"/>
      <c r="EWG22" s="958"/>
      <c r="EWH22" s="958"/>
      <c r="EWI22" s="958"/>
      <c r="EWJ22" s="958"/>
      <c r="EWK22" s="958"/>
      <c r="EWL22" s="958"/>
      <c r="EWM22" s="958"/>
      <c r="EWN22" s="958"/>
      <c r="EWO22" s="958"/>
      <c r="EWP22" s="958"/>
      <c r="EWQ22" s="958"/>
      <c r="EWR22" s="958"/>
      <c r="EWS22" s="958"/>
      <c r="EWT22" s="958"/>
      <c r="EWU22" s="958"/>
      <c r="EWV22" s="958"/>
      <c r="EWW22" s="958"/>
      <c r="EWX22" s="958"/>
      <c r="EWY22" s="958"/>
      <c r="EWZ22" s="958"/>
      <c r="EXA22" s="958"/>
      <c r="EXB22" s="958"/>
      <c r="EXC22" s="958"/>
      <c r="EXD22" s="958"/>
      <c r="EXE22" s="958"/>
      <c r="EXF22" s="958"/>
      <c r="EXG22" s="958"/>
      <c r="EXH22" s="958"/>
      <c r="EXI22" s="958"/>
      <c r="EXJ22" s="958"/>
      <c r="EXK22" s="958"/>
      <c r="EXL22" s="958"/>
      <c r="EXM22" s="958"/>
      <c r="EXN22" s="958"/>
      <c r="EXO22" s="958"/>
      <c r="EXP22" s="958"/>
      <c r="EXQ22" s="958"/>
      <c r="EXR22" s="958"/>
      <c r="EXS22" s="958"/>
      <c r="EXT22" s="958"/>
      <c r="EXU22" s="958"/>
      <c r="EXV22" s="958"/>
      <c r="EXW22" s="958"/>
      <c r="EXX22" s="958"/>
      <c r="EXY22" s="958"/>
      <c r="EXZ22" s="958"/>
      <c r="EYA22" s="958"/>
      <c r="EYB22" s="958"/>
      <c r="EYC22" s="958"/>
      <c r="EYD22" s="958"/>
      <c r="EYE22" s="958"/>
      <c r="EYF22" s="958"/>
      <c r="EYG22" s="958"/>
      <c r="EYH22" s="958"/>
      <c r="EYI22" s="958"/>
      <c r="EYJ22" s="958"/>
      <c r="EYK22" s="958"/>
      <c r="EYL22" s="958"/>
      <c r="EYM22" s="958"/>
      <c r="EYN22" s="958"/>
      <c r="EYO22" s="958"/>
      <c r="EYP22" s="958"/>
      <c r="EYQ22" s="958"/>
      <c r="EYR22" s="958"/>
      <c r="EYS22" s="958"/>
      <c r="EYT22" s="958"/>
      <c r="EYU22" s="958"/>
      <c r="EYV22" s="958"/>
      <c r="EYW22" s="958"/>
      <c r="EYX22" s="958"/>
      <c r="EYY22" s="958"/>
      <c r="EYZ22" s="958"/>
      <c r="EZA22" s="958"/>
      <c r="EZB22" s="958"/>
      <c r="EZC22" s="958"/>
      <c r="EZD22" s="958"/>
      <c r="EZE22" s="958"/>
      <c r="EZF22" s="958"/>
      <c r="EZG22" s="958"/>
      <c r="EZH22" s="958"/>
      <c r="EZI22" s="958"/>
      <c r="EZJ22" s="958"/>
      <c r="EZK22" s="958"/>
      <c r="EZL22" s="958"/>
      <c r="EZM22" s="958"/>
      <c r="EZN22" s="958"/>
      <c r="EZO22" s="958"/>
      <c r="EZP22" s="958"/>
      <c r="EZQ22" s="958"/>
      <c r="EZR22" s="958"/>
      <c r="EZS22" s="958"/>
      <c r="EZT22" s="958"/>
      <c r="EZU22" s="958"/>
      <c r="EZV22" s="958"/>
      <c r="EZW22" s="958"/>
      <c r="EZX22" s="958"/>
      <c r="EZY22" s="958"/>
      <c r="EZZ22" s="958"/>
      <c r="FAA22" s="958"/>
      <c r="FAB22" s="958"/>
      <c r="FAC22" s="958"/>
      <c r="FAD22" s="958"/>
      <c r="FAE22" s="958"/>
      <c r="FAF22" s="958"/>
      <c r="FAG22" s="958"/>
      <c r="FAH22" s="958"/>
      <c r="FAI22" s="958"/>
      <c r="FAJ22" s="958"/>
      <c r="FAK22" s="958"/>
      <c r="FAL22" s="958"/>
      <c r="FAM22" s="958"/>
      <c r="FAN22" s="958"/>
      <c r="FAO22" s="958"/>
      <c r="FAP22" s="958"/>
      <c r="FAQ22" s="958"/>
      <c r="FAR22" s="958"/>
      <c r="FAS22" s="958"/>
      <c r="FAT22" s="958"/>
      <c r="FAU22" s="958"/>
      <c r="FAV22" s="958"/>
      <c r="FAW22" s="958"/>
      <c r="FAX22" s="958"/>
      <c r="FAY22" s="958"/>
      <c r="FAZ22" s="958"/>
      <c r="FBA22" s="958"/>
      <c r="FBB22" s="958"/>
      <c r="FBC22" s="958"/>
      <c r="FBD22" s="958"/>
      <c r="FBE22" s="958"/>
      <c r="FBF22" s="958"/>
      <c r="FBG22" s="958"/>
      <c r="FBH22" s="958"/>
      <c r="FBI22" s="958"/>
      <c r="FBJ22" s="958"/>
      <c r="FBK22" s="958"/>
      <c r="FBL22" s="958"/>
      <c r="FBM22" s="958"/>
      <c r="FBN22" s="958"/>
      <c r="FBO22" s="958"/>
      <c r="FBP22" s="958"/>
      <c r="FBQ22" s="958"/>
      <c r="FBR22" s="958"/>
      <c r="FBS22" s="958"/>
      <c r="FBT22" s="958"/>
      <c r="FBU22" s="958"/>
      <c r="FBV22" s="958"/>
      <c r="FBW22" s="958"/>
      <c r="FBX22" s="958"/>
      <c r="FBY22" s="958"/>
      <c r="FBZ22" s="958"/>
      <c r="FCA22" s="958"/>
      <c r="FCB22" s="958"/>
      <c r="FCC22" s="958"/>
      <c r="FCD22" s="958"/>
      <c r="FCE22" s="958"/>
      <c r="FCF22" s="958"/>
      <c r="FCG22" s="958"/>
      <c r="FCH22" s="958"/>
      <c r="FCI22" s="958"/>
      <c r="FCJ22" s="958"/>
      <c r="FCK22" s="958"/>
      <c r="FCL22" s="958"/>
      <c r="FCM22" s="958"/>
      <c r="FCN22" s="958"/>
      <c r="FCO22" s="958"/>
      <c r="FCP22" s="958"/>
      <c r="FCQ22" s="958"/>
      <c r="FCR22" s="958"/>
      <c r="FCS22" s="958"/>
      <c r="FCT22" s="958"/>
      <c r="FCU22" s="958"/>
      <c r="FCV22" s="958"/>
      <c r="FCW22" s="958"/>
      <c r="FCX22" s="958"/>
      <c r="FCY22" s="958"/>
      <c r="FCZ22" s="958"/>
      <c r="FDA22" s="958"/>
      <c r="FDB22" s="958"/>
      <c r="FDC22" s="958"/>
      <c r="FDD22" s="958"/>
      <c r="FDE22" s="958"/>
      <c r="FDF22" s="958"/>
      <c r="FDG22" s="958"/>
      <c r="FDH22" s="958"/>
      <c r="FDI22" s="958"/>
      <c r="FDJ22" s="958"/>
      <c r="FDK22" s="958"/>
      <c r="FDL22" s="958"/>
      <c r="FDM22" s="958"/>
      <c r="FDN22" s="958"/>
      <c r="FDO22" s="958"/>
      <c r="FDP22" s="958"/>
      <c r="FDQ22" s="958"/>
      <c r="FDR22" s="958"/>
      <c r="FDS22" s="958"/>
      <c r="FDT22" s="958"/>
      <c r="FDU22" s="958"/>
      <c r="FDV22" s="958"/>
      <c r="FDW22" s="958"/>
      <c r="FDX22" s="958"/>
      <c r="FDY22" s="958"/>
      <c r="FDZ22" s="958"/>
      <c r="FEA22" s="958"/>
      <c r="FEB22" s="958"/>
      <c r="FEC22" s="958"/>
      <c r="FED22" s="958"/>
      <c r="FEE22" s="958"/>
      <c r="FEF22" s="958"/>
      <c r="FEG22" s="958"/>
      <c r="FEH22" s="958"/>
      <c r="FEI22" s="958"/>
      <c r="FEJ22" s="958"/>
      <c r="FEK22" s="958"/>
      <c r="FEL22" s="958"/>
      <c r="FEM22" s="958"/>
      <c r="FEN22" s="958"/>
      <c r="FEO22" s="958"/>
      <c r="FEP22" s="958"/>
      <c r="FEQ22" s="958"/>
      <c r="FER22" s="958"/>
      <c r="FES22" s="958"/>
      <c r="FET22" s="958"/>
      <c r="FEU22" s="958"/>
      <c r="FEV22" s="958"/>
      <c r="FEW22" s="958"/>
      <c r="FEX22" s="958"/>
      <c r="FEY22" s="958"/>
      <c r="FEZ22" s="958"/>
      <c r="FFA22" s="958"/>
      <c r="FFB22" s="958"/>
      <c r="FFC22" s="958"/>
      <c r="FFD22" s="958"/>
      <c r="FFE22" s="958"/>
      <c r="FFF22" s="958"/>
      <c r="FFG22" s="958"/>
      <c r="FFH22" s="958"/>
      <c r="FFI22" s="958"/>
      <c r="FFJ22" s="958"/>
      <c r="FFK22" s="958"/>
      <c r="FFL22" s="958"/>
      <c r="FFM22" s="958"/>
      <c r="FFN22" s="958"/>
      <c r="FFO22" s="958"/>
      <c r="FFP22" s="958"/>
      <c r="FFQ22" s="958"/>
      <c r="FFR22" s="958"/>
      <c r="FFS22" s="958"/>
      <c r="FFT22" s="958"/>
      <c r="FFU22" s="958"/>
      <c r="FFV22" s="958"/>
      <c r="FFW22" s="958"/>
      <c r="FFX22" s="958"/>
      <c r="FFY22" s="958"/>
      <c r="FFZ22" s="958"/>
      <c r="FGA22" s="958"/>
      <c r="FGB22" s="958"/>
      <c r="FGC22" s="958"/>
      <c r="FGD22" s="958"/>
      <c r="FGE22" s="958"/>
      <c r="FGF22" s="958"/>
      <c r="FGG22" s="958"/>
      <c r="FGH22" s="958"/>
      <c r="FGI22" s="958"/>
      <c r="FGJ22" s="958"/>
      <c r="FGK22" s="958"/>
      <c r="FGL22" s="958"/>
      <c r="FGM22" s="958"/>
      <c r="FGN22" s="958"/>
      <c r="FGO22" s="958"/>
      <c r="FGP22" s="958"/>
      <c r="FGQ22" s="958"/>
      <c r="FGR22" s="958"/>
      <c r="FGS22" s="958"/>
      <c r="FGT22" s="958"/>
      <c r="FGU22" s="958"/>
      <c r="FGV22" s="958"/>
      <c r="FGW22" s="958"/>
      <c r="FGX22" s="958"/>
      <c r="FGY22" s="958"/>
      <c r="FGZ22" s="958"/>
      <c r="FHA22" s="958"/>
      <c r="FHB22" s="958"/>
      <c r="FHC22" s="958"/>
      <c r="FHD22" s="958"/>
      <c r="FHE22" s="958"/>
      <c r="FHF22" s="958"/>
      <c r="FHG22" s="958"/>
      <c r="FHH22" s="958"/>
      <c r="FHI22" s="958"/>
      <c r="FHJ22" s="958"/>
      <c r="FHK22" s="958"/>
      <c r="FHL22" s="958"/>
      <c r="FHM22" s="958"/>
      <c r="FHN22" s="958"/>
      <c r="FHO22" s="958"/>
      <c r="FHP22" s="958"/>
      <c r="FHQ22" s="958"/>
      <c r="FHR22" s="958"/>
      <c r="FHS22" s="958"/>
      <c r="FHT22" s="958"/>
      <c r="FHU22" s="958"/>
      <c r="FHV22" s="958"/>
      <c r="FHW22" s="958"/>
      <c r="FHX22" s="958"/>
      <c r="FHY22" s="958"/>
      <c r="FHZ22" s="958"/>
      <c r="FIA22" s="958"/>
      <c r="FIB22" s="958"/>
      <c r="FIC22" s="958"/>
      <c r="FID22" s="958"/>
      <c r="FIE22" s="958"/>
      <c r="FIF22" s="958"/>
      <c r="FIG22" s="958"/>
      <c r="FIH22" s="958"/>
      <c r="FII22" s="958"/>
      <c r="FIJ22" s="958"/>
      <c r="FIK22" s="958"/>
      <c r="FIL22" s="958"/>
      <c r="FIM22" s="958"/>
      <c r="FIN22" s="958"/>
      <c r="FIO22" s="958"/>
      <c r="FIP22" s="958"/>
      <c r="FIQ22" s="958"/>
      <c r="FIR22" s="958"/>
      <c r="FIS22" s="958"/>
      <c r="FIT22" s="958"/>
      <c r="FIU22" s="958"/>
      <c r="FIV22" s="958"/>
      <c r="FIW22" s="958"/>
      <c r="FIX22" s="958"/>
      <c r="FIY22" s="958"/>
      <c r="FIZ22" s="958"/>
      <c r="FJA22" s="958"/>
      <c r="FJB22" s="958"/>
      <c r="FJC22" s="958"/>
      <c r="FJD22" s="958"/>
      <c r="FJE22" s="958"/>
      <c r="FJF22" s="958"/>
      <c r="FJG22" s="958"/>
      <c r="FJH22" s="958"/>
      <c r="FJI22" s="958"/>
      <c r="FJJ22" s="958"/>
      <c r="FJK22" s="958"/>
      <c r="FJL22" s="958"/>
      <c r="FJM22" s="958"/>
      <c r="FJN22" s="958"/>
      <c r="FJO22" s="958"/>
      <c r="FJP22" s="958"/>
      <c r="FJQ22" s="958"/>
      <c r="FJR22" s="958"/>
      <c r="FJS22" s="958"/>
      <c r="FJT22" s="958"/>
      <c r="FJU22" s="958"/>
      <c r="FJV22" s="958"/>
      <c r="FJW22" s="958"/>
      <c r="FJX22" s="958"/>
      <c r="FJY22" s="958"/>
      <c r="FJZ22" s="958"/>
      <c r="FKA22" s="958"/>
      <c r="FKB22" s="958"/>
      <c r="FKC22" s="958"/>
      <c r="FKD22" s="958"/>
      <c r="FKE22" s="958"/>
      <c r="FKF22" s="958"/>
      <c r="FKG22" s="958"/>
      <c r="FKH22" s="958"/>
      <c r="FKI22" s="958"/>
      <c r="FKJ22" s="958"/>
      <c r="FKK22" s="958"/>
      <c r="FKL22" s="958"/>
      <c r="FKM22" s="958"/>
      <c r="FKN22" s="958"/>
      <c r="FKO22" s="958"/>
      <c r="FKP22" s="958"/>
      <c r="FKQ22" s="958"/>
      <c r="FKR22" s="958"/>
      <c r="FKS22" s="958"/>
      <c r="FKT22" s="958"/>
      <c r="FKU22" s="958"/>
      <c r="FKV22" s="958"/>
      <c r="FKW22" s="958"/>
      <c r="FKX22" s="958"/>
      <c r="FKY22" s="958"/>
      <c r="FKZ22" s="958"/>
      <c r="FLA22" s="958"/>
      <c r="FLB22" s="958"/>
      <c r="FLC22" s="958"/>
      <c r="FLD22" s="958"/>
      <c r="FLE22" s="958"/>
      <c r="FLF22" s="958"/>
      <c r="FLG22" s="958"/>
      <c r="FLH22" s="958"/>
      <c r="FLI22" s="958"/>
      <c r="FLJ22" s="958"/>
      <c r="FLK22" s="958"/>
      <c r="FLL22" s="958"/>
      <c r="FLM22" s="958"/>
      <c r="FLN22" s="958"/>
      <c r="FLO22" s="958"/>
      <c r="FLP22" s="958"/>
      <c r="FLQ22" s="958"/>
      <c r="FLR22" s="958"/>
      <c r="FLS22" s="958"/>
      <c r="FLT22" s="958"/>
      <c r="FLU22" s="958"/>
      <c r="FLV22" s="958"/>
      <c r="FLW22" s="958"/>
      <c r="FLX22" s="958"/>
      <c r="FLY22" s="958"/>
      <c r="FLZ22" s="958"/>
      <c r="FMA22" s="958"/>
      <c r="FMB22" s="958"/>
      <c r="FMC22" s="958"/>
      <c r="FMD22" s="958"/>
      <c r="FME22" s="958"/>
      <c r="FMF22" s="958"/>
      <c r="FMG22" s="958"/>
      <c r="FMH22" s="958"/>
      <c r="FMI22" s="958"/>
      <c r="FMJ22" s="958"/>
      <c r="FMK22" s="958"/>
      <c r="FML22" s="958"/>
      <c r="FMM22" s="958"/>
      <c r="FMN22" s="958"/>
      <c r="FMO22" s="958"/>
      <c r="FMP22" s="958"/>
      <c r="FMQ22" s="958"/>
      <c r="FMR22" s="958"/>
      <c r="FMS22" s="958"/>
      <c r="FMT22" s="958"/>
      <c r="FMU22" s="958"/>
      <c r="FMV22" s="958"/>
      <c r="FMW22" s="958"/>
      <c r="FMX22" s="958"/>
      <c r="FMY22" s="958"/>
      <c r="FMZ22" s="958"/>
      <c r="FNA22" s="958"/>
      <c r="FNB22" s="958"/>
      <c r="FNC22" s="958"/>
      <c r="FND22" s="958"/>
      <c r="FNE22" s="958"/>
      <c r="FNF22" s="958"/>
      <c r="FNG22" s="958"/>
      <c r="FNH22" s="958"/>
      <c r="FNI22" s="958"/>
      <c r="FNJ22" s="958"/>
      <c r="FNK22" s="958"/>
      <c r="FNL22" s="958"/>
      <c r="FNM22" s="958"/>
      <c r="FNN22" s="958"/>
      <c r="FNO22" s="958"/>
      <c r="FNP22" s="958"/>
      <c r="FNQ22" s="958"/>
      <c r="FNR22" s="958"/>
      <c r="FNS22" s="958"/>
      <c r="FNT22" s="958"/>
      <c r="FNU22" s="958"/>
      <c r="FNV22" s="958"/>
      <c r="FNW22" s="958"/>
      <c r="FNX22" s="958"/>
      <c r="FNY22" s="958"/>
      <c r="FNZ22" s="958"/>
      <c r="FOA22" s="958"/>
      <c r="FOB22" s="958"/>
      <c r="FOC22" s="958"/>
      <c r="FOD22" s="958"/>
      <c r="FOE22" s="958"/>
      <c r="FOF22" s="958"/>
      <c r="FOG22" s="958"/>
      <c r="FOH22" s="958"/>
      <c r="FOI22" s="958"/>
      <c r="FOJ22" s="958"/>
      <c r="FOK22" s="958"/>
      <c r="FOL22" s="958"/>
      <c r="FOM22" s="958"/>
      <c r="FON22" s="958"/>
      <c r="FOO22" s="958"/>
      <c r="FOP22" s="958"/>
      <c r="FOQ22" s="958"/>
      <c r="FOR22" s="958"/>
      <c r="FOS22" s="958"/>
      <c r="FOT22" s="958"/>
      <c r="FOU22" s="958"/>
      <c r="FOV22" s="958"/>
      <c r="FOW22" s="958"/>
      <c r="FOX22" s="958"/>
      <c r="FOY22" s="958"/>
      <c r="FOZ22" s="958"/>
      <c r="FPA22" s="958"/>
      <c r="FPB22" s="958"/>
      <c r="FPC22" s="958"/>
      <c r="FPD22" s="958"/>
      <c r="FPE22" s="958"/>
      <c r="FPF22" s="958"/>
      <c r="FPG22" s="958"/>
      <c r="FPH22" s="958"/>
      <c r="FPI22" s="958"/>
      <c r="FPJ22" s="958"/>
      <c r="FPK22" s="958"/>
      <c r="FPL22" s="958"/>
      <c r="FPM22" s="958"/>
      <c r="FPN22" s="958"/>
      <c r="FPO22" s="958"/>
      <c r="FPP22" s="958"/>
      <c r="FPQ22" s="958"/>
      <c r="FPR22" s="958"/>
      <c r="FPS22" s="958"/>
      <c r="FPT22" s="958"/>
      <c r="FPU22" s="958"/>
      <c r="FPV22" s="958"/>
      <c r="FPW22" s="958"/>
      <c r="FPX22" s="958"/>
      <c r="FPY22" s="958"/>
      <c r="FPZ22" s="958"/>
      <c r="FQA22" s="958"/>
      <c r="FQB22" s="958"/>
      <c r="FQC22" s="958"/>
      <c r="FQD22" s="958"/>
      <c r="FQE22" s="958"/>
      <c r="FQF22" s="958"/>
      <c r="FQG22" s="958"/>
      <c r="FQH22" s="958"/>
      <c r="FQI22" s="958"/>
      <c r="FQJ22" s="958"/>
      <c r="FQK22" s="958"/>
      <c r="FQL22" s="958"/>
      <c r="FQM22" s="958"/>
      <c r="FQN22" s="958"/>
      <c r="FQO22" s="958"/>
      <c r="FQP22" s="958"/>
      <c r="FQQ22" s="958"/>
      <c r="FQR22" s="958"/>
      <c r="FQS22" s="958"/>
      <c r="FQT22" s="958"/>
      <c r="FQU22" s="958"/>
      <c r="FQV22" s="958"/>
      <c r="FQW22" s="958"/>
      <c r="FQX22" s="958"/>
      <c r="FQY22" s="958"/>
      <c r="FQZ22" s="958"/>
      <c r="FRA22" s="958"/>
      <c r="FRB22" s="958"/>
      <c r="FRC22" s="958"/>
      <c r="FRD22" s="958"/>
      <c r="FRE22" s="958"/>
      <c r="FRF22" s="958"/>
      <c r="FRG22" s="958"/>
      <c r="FRH22" s="958"/>
      <c r="FRI22" s="958"/>
      <c r="FRJ22" s="958"/>
      <c r="FRK22" s="958"/>
      <c r="FRL22" s="958"/>
      <c r="FRM22" s="958"/>
      <c r="FRN22" s="958"/>
      <c r="FRO22" s="958"/>
      <c r="FRP22" s="958"/>
      <c r="FRQ22" s="958"/>
      <c r="FRR22" s="958"/>
      <c r="FRS22" s="958"/>
      <c r="FRT22" s="958"/>
      <c r="FRU22" s="958"/>
      <c r="FRV22" s="958"/>
      <c r="FRW22" s="958"/>
      <c r="FRX22" s="958"/>
      <c r="FRY22" s="958"/>
      <c r="FRZ22" s="958"/>
      <c r="FSA22" s="958"/>
      <c r="FSB22" s="958"/>
      <c r="FSC22" s="958"/>
      <c r="FSD22" s="958"/>
      <c r="FSE22" s="958"/>
      <c r="FSF22" s="958"/>
      <c r="FSG22" s="958"/>
      <c r="FSH22" s="958"/>
      <c r="FSI22" s="958"/>
      <c r="FSJ22" s="958"/>
      <c r="FSK22" s="958"/>
      <c r="FSL22" s="958"/>
      <c r="FSM22" s="958"/>
      <c r="FSN22" s="958"/>
      <c r="FSO22" s="958"/>
      <c r="FSP22" s="958"/>
      <c r="FSQ22" s="958"/>
      <c r="FSR22" s="958"/>
      <c r="FSS22" s="958"/>
      <c r="FST22" s="958"/>
      <c r="FSU22" s="958"/>
      <c r="FSV22" s="958"/>
      <c r="FSW22" s="958"/>
      <c r="FSX22" s="958"/>
      <c r="FSY22" s="958"/>
      <c r="FSZ22" s="958"/>
      <c r="FTA22" s="958"/>
      <c r="FTB22" s="958"/>
      <c r="FTC22" s="958"/>
      <c r="FTD22" s="958"/>
      <c r="FTE22" s="958"/>
      <c r="FTF22" s="958"/>
      <c r="FTG22" s="958"/>
      <c r="FTH22" s="958"/>
      <c r="FTI22" s="958"/>
      <c r="FTJ22" s="958"/>
      <c r="FTK22" s="958"/>
      <c r="FTL22" s="958"/>
      <c r="FTM22" s="958"/>
      <c r="FTN22" s="958"/>
      <c r="FTO22" s="958"/>
      <c r="FTP22" s="958"/>
      <c r="FTQ22" s="958"/>
      <c r="FTR22" s="958"/>
      <c r="FTS22" s="958"/>
      <c r="FTT22" s="958"/>
      <c r="FTU22" s="958"/>
      <c r="FTV22" s="958"/>
      <c r="FTW22" s="958"/>
      <c r="FTX22" s="958"/>
      <c r="FTY22" s="958"/>
      <c r="FTZ22" s="958"/>
      <c r="FUA22" s="958"/>
      <c r="FUB22" s="958"/>
      <c r="FUC22" s="958"/>
      <c r="FUD22" s="958"/>
      <c r="FUE22" s="958"/>
      <c r="FUF22" s="958"/>
      <c r="FUG22" s="958"/>
      <c r="FUH22" s="958"/>
      <c r="FUI22" s="958"/>
      <c r="FUJ22" s="958"/>
      <c r="FUK22" s="958"/>
      <c r="FUL22" s="958"/>
      <c r="FUM22" s="958"/>
      <c r="FUN22" s="958"/>
      <c r="FUO22" s="958"/>
      <c r="FUP22" s="958"/>
      <c r="FUQ22" s="958"/>
      <c r="FUR22" s="958"/>
      <c r="FUS22" s="958"/>
      <c r="FUT22" s="958"/>
      <c r="FUU22" s="958"/>
      <c r="FUV22" s="958"/>
      <c r="FUW22" s="958"/>
      <c r="FUX22" s="958"/>
      <c r="FUY22" s="958"/>
      <c r="FUZ22" s="958"/>
      <c r="FVA22" s="958"/>
      <c r="FVB22" s="958"/>
      <c r="FVC22" s="958"/>
      <c r="FVD22" s="958"/>
      <c r="FVE22" s="958"/>
      <c r="FVF22" s="958"/>
      <c r="FVG22" s="958"/>
      <c r="FVH22" s="958"/>
      <c r="FVI22" s="958"/>
      <c r="FVJ22" s="958"/>
      <c r="FVK22" s="958"/>
      <c r="FVL22" s="958"/>
      <c r="FVM22" s="958"/>
      <c r="FVN22" s="958"/>
      <c r="FVO22" s="958"/>
      <c r="FVP22" s="958"/>
      <c r="FVQ22" s="958"/>
      <c r="FVR22" s="958"/>
      <c r="FVS22" s="958"/>
      <c r="FVT22" s="958"/>
      <c r="FVU22" s="958"/>
      <c r="FVV22" s="958"/>
      <c r="FVW22" s="958"/>
      <c r="FVX22" s="958"/>
      <c r="FVY22" s="958"/>
      <c r="FVZ22" s="958"/>
      <c r="FWA22" s="958"/>
      <c r="FWB22" s="958"/>
      <c r="FWC22" s="958"/>
      <c r="FWD22" s="958"/>
      <c r="FWE22" s="958"/>
      <c r="FWF22" s="958"/>
      <c r="FWG22" s="958"/>
      <c r="FWH22" s="958"/>
      <c r="FWI22" s="958"/>
      <c r="FWJ22" s="958"/>
      <c r="FWK22" s="958"/>
      <c r="FWL22" s="958"/>
      <c r="FWM22" s="958"/>
      <c r="FWN22" s="958"/>
      <c r="FWO22" s="958"/>
      <c r="FWP22" s="958"/>
      <c r="FWQ22" s="958"/>
      <c r="FWR22" s="958"/>
      <c r="FWS22" s="958"/>
      <c r="FWT22" s="958"/>
      <c r="FWU22" s="958"/>
      <c r="FWV22" s="958"/>
      <c r="FWW22" s="958"/>
      <c r="FWX22" s="958"/>
      <c r="FWY22" s="958"/>
      <c r="FWZ22" s="958"/>
      <c r="FXA22" s="958"/>
      <c r="FXB22" s="958"/>
      <c r="FXC22" s="958"/>
      <c r="FXD22" s="958"/>
      <c r="FXE22" s="958"/>
      <c r="FXF22" s="958"/>
      <c r="FXG22" s="958"/>
      <c r="FXH22" s="958"/>
      <c r="FXI22" s="958"/>
      <c r="FXJ22" s="958"/>
      <c r="FXK22" s="958"/>
      <c r="FXL22" s="958"/>
      <c r="FXM22" s="958"/>
      <c r="FXN22" s="958"/>
      <c r="FXO22" s="958"/>
      <c r="FXP22" s="958"/>
      <c r="FXQ22" s="958"/>
      <c r="FXR22" s="958"/>
      <c r="FXS22" s="958"/>
      <c r="FXT22" s="958"/>
      <c r="FXU22" s="958"/>
      <c r="FXV22" s="958"/>
      <c r="FXW22" s="958"/>
      <c r="FXX22" s="958"/>
      <c r="FXY22" s="958"/>
      <c r="FXZ22" s="958"/>
      <c r="FYA22" s="958"/>
      <c r="FYB22" s="958"/>
      <c r="FYC22" s="958"/>
      <c r="FYD22" s="958"/>
      <c r="FYE22" s="958"/>
      <c r="FYF22" s="958"/>
      <c r="FYG22" s="958"/>
      <c r="FYH22" s="958"/>
      <c r="FYI22" s="958"/>
      <c r="FYJ22" s="958"/>
      <c r="FYK22" s="958"/>
      <c r="FYL22" s="958"/>
      <c r="FYM22" s="958"/>
      <c r="FYN22" s="958"/>
      <c r="FYO22" s="958"/>
      <c r="FYP22" s="958"/>
      <c r="FYQ22" s="958"/>
      <c r="FYR22" s="958"/>
      <c r="FYS22" s="958"/>
      <c r="FYT22" s="958"/>
      <c r="FYU22" s="958"/>
      <c r="FYV22" s="958"/>
      <c r="FYW22" s="958"/>
      <c r="FYX22" s="958"/>
      <c r="FYY22" s="958"/>
      <c r="FYZ22" s="958"/>
      <c r="FZA22" s="958"/>
      <c r="FZB22" s="958"/>
      <c r="FZC22" s="958"/>
      <c r="FZD22" s="958"/>
      <c r="FZE22" s="958"/>
      <c r="FZF22" s="958"/>
      <c r="FZG22" s="958"/>
      <c r="FZH22" s="958"/>
      <c r="FZI22" s="958"/>
      <c r="FZJ22" s="958"/>
      <c r="FZK22" s="958"/>
      <c r="FZL22" s="958"/>
      <c r="FZM22" s="958"/>
      <c r="FZN22" s="958"/>
      <c r="FZO22" s="958"/>
      <c r="FZP22" s="958"/>
      <c r="FZQ22" s="958"/>
      <c r="FZR22" s="958"/>
      <c r="FZS22" s="958"/>
      <c r="FZT22" s="958"/>
      <c r="FZU22" s="958"/>
      <c r="FZV22" s="958"/>
      <c r="FZW22" s="958"/>
      <c r="FZX22" s="958"/>
      <c r="FZY22" s="958"/>
      <c r="FZZ22" s="958"/>
      <c r="GAA22" s="958"/>
      <c r="GAB22" s="958"/>
      <c r="GAC22" s="958"/>
      <c r="GAD22" s="958"/>
      <c r="GAE22" s="958"/>
      <c r="GAF22" s="958"/>
      <c r="GAG22" s="958"/>
      <c r="GAH22" s="958"/>
      <c r="GAI22" s="958"/>
      <c r="GAJ22" s="958"/>
      <c r="GAK22" s="958"/>
      <c r="GAL22" s="958"/>
      <c r="GAM22" s="958"/>
      <c r="GAN22" s="958"/>
      <c r="GAO22" s="958"/>
      <c r="GAP22" s="958"/>
      <c r="GAQ22" s="958"/>
      <c r="GAR22" s="958"/>
      <c r="GAS22" s="958"/>
      <c r="GAT22" s="958"/>
      <c r="GAU22" s="958"/>
      <c r="GAV22" s="958"/>
      <c r="GAW22" s="958"/>
      <c r="GAX22" s="958"/>
      <c r="GAY22" s="958"/>
      <c r="GAZ22" s="958"/>
      <c r="GBA22" s="958"/>
      <c r="GBB22" s="958"/>
      <c r="GBC22" s="958"/>
      <c r="GBD22" s="958"/>
      <c r="GBE22" s="958"/>
      <c r="GBF22" s="958"/>
      <c r="GBG22" s="958"/>
      <c r="GBH22" s="958"/>
      <c r="GBI22" s="958"/>
      <c r="GBJ22" s="958"/>
      <c r="GBK22" s="958"/>
      <c r="GBL22" s="958"/>
      <c r="GBM22" s="958"/>
      <c r="GBN22" s="958"/>
      <c r="GBO22" s="958"/>
      <c r="GBP22" s="958"/>
      <c r="GBQ22" s="958"/>
      <c r="GBR22" s="958"/>
      <c r="GBS22" s="958"/>
      <c r="GBT22" s="958"/>
      <c r="GBU22" s="958"/>
      <c r="GBV22" s="958"/>
      <c r="GBW22" s="958"/>
      <c r="GBX22" s="958"/>
      <c r="GBY22" s="958"/>
      <c r="GBZ22" s="958"/>
      <c r="GCA22" s="958"/>
      <c r="GCB22" s="958"/>
      <c r="GCC22" s="958"/>
      <c r="GCD22" s="958"/>
      <c r="GCE22" s="958"/>
      <c r="GCF22" s="958"/>
      <c r="GCG22" s="958"/>
      <c r="GCH22" s="958"/>
      <c r="GCI22" s="958"/>
      <c r="GCJ22" s="958"/>
      <c r="GCK22" s="958"/>
      <c r="GCL22" s="958"/>
      <c r="GCM22" s="958"/>
      <c r="GCN22" s="958"/>
      <c r="GCO22" s="958"/>
      <c r="GCP22" s="958"/>
      <c r="GCQ22" s="958"/>
      <c r="GCR22" s="958"/>
      <c r="GCS22" s="958"/>
      <c r="GCT22" s="958"/>
      <c r="GCU22" s="958"/>
      <c r="GCV22" s="958"/>
      <c r="GCW22" s="958"/>
      <c r="GCX22" s="958"/>
      <c r="GCY22" s="958"/>
      <c r="GCZ22" s="958"/>
      <c r="GDA22" s="958"/>
      <c r="GDB22" s="958"/>
      <c r="GDC22" s="958"/>
      <c r="GDD22" s="958"/>
      <c r="GDE22" s="958"/>
      <c r="GDF22" s="958"/>
      <c r="GDG22" s="958"/>
      <c r="GDH22" s="958"/>
      <c r="GDI22" s="958"/>
      <c r="GDJ22" s="958"/>
      <c r="GDK22" s="958"/>
      <c r="GDL22" s="958"/>
      <c r="GDM22" s="958"/>
      <c r="GDN22" s="958"/>
      <c r="GDO22" s="958"/>
      <c r="GDP22" s="958"/>
      <c r="GDQ22" s="958"/>
      <c r="GDR22" s="958"/>
      <c r="GDS22" s="958"/>
      <c r="GDT22" s="958"/>
      <c r="GDU22" s="958"/>
      <c r="GDV22" s="958"/>
      <c r="GDW22" s="958"/>
      <c r="GDX22" s="958"/>
      <c r="GDY22" s="958"/>
      <c r="GDZ22" s="958"/>
      <c r="GEA22" s="958"/>
      <c r="GEB22" s="958"/>
      <c r="GEC22" s="958"/>
      <c r="GED22" s="958"/>
      <c r="GEE22" s="958"/>
      <c r="GEF22" s="958"/>
      <c r="GEG22" s="958"/>
      <c r="GEH22" s="958"/>
      <c r="GEI22" s="958"/>
      <c r="GEJ22" s="958"/>
      <c r="GEK22" s="958"/>
      <c r="GEL22" s="958"/>
      <c r="GEM22" s="958"/>
      <c r="GEN22" s="958"/>
      <c r="GEO22" s="958"/>
      <c r="GEP22" s="958"/>
      <c r="GEQ22" s="958"/>
      <c r="GER22" s="958"/>
      <c r="GES22" s="958"/>
      <c r="GET22" s="958"/>
      <c r="GEU22" s="958"/>
      <c r="GEV22" s="958"/>
      <c r="GEW22" s="958"/>
      <c r="GEX22" s="958"/>
      <c r="GEY22" s="958"/>
      <c r="GEZ22" s="958"/>
      <c r="GFA22" s="958"/>
      <c r="GFB22" s="958"/>
      <c r="GFC22" s="958"/>
      <c r="GFD22" s="958"/>
      <c r="GFE22" s="958"/>
      <c r="GFF22" s="958"/>
      <c r="GFG22" s="958"/>
      <c r="GFH22" s="958"/>
      <c r="GFI22" s="958"/>
      <c r="GFJ22" s="958"/>
      <c r="GFK22" s="958"/>
      <c r="GFL22" s="958"/>
      <c r="GFM22" s="958"/>
      <c r="GFN22" s="958"/>
      <c r="GFO22" s="958"/>
      <c r="GFP22" s="958"/>
      <c r="GFQ22" s="958"/>
      <c r="GFR22" s="958"/>
      <c r="GFS22" s="958"/>
      <c r="GFT22" s="958"/>
      <c r="GFU22" s="958"/>
      <c r="GFV22" s="958"/>
      <c r="GFW22" s="958"/>
      <c r="GFX22" s="958"/>
      <c r="GFY22" s="958"/>
      <c r="GFZ22" s="958"/>
      <c r="GGA22" s="958"/>
      <c r="GGB22" s="958"/>
      <c r="GGC22" s="958"/>
      <c r="GGD22" s="958"/>
      <c r="GGE22" s="958"/>
      <c r="GGF22" s="958"/>
      <c r="GGG22" s="958"/>
      <c r="GGH22" s="958"/>
      <c r="GGI22" s="958"/>
      <c r="GGJ22" s="958"/>
      <c r="GGK22" s="958"/>
      <c r="GGL22" s="958"/>
      <c r="GGM22" s="958"/>
      <c r="GGN22" s="958"/>
      <c r="GGO22" s="958"/>
      <c r="GGP22" s="958"/>
      <c r="GGQ22" s="958"/>
      <c r="GGR22" s="958"/>
      <c r="GGS22" s="958"/>
      <c r="GGT22" s="958"/>
      <c r="GGU22" s="958"/>
      <c r="GGV22" s="958"/>
      <c r="GGW22" s="958"/>
      <c r="GGX22" s="958"/>
      <c r="GGY22" s="958"/>
      <c r="GGZ22" s="958"/>
      <c r="GHA22" s="958"/>
      <c r="GHB22" s="958"/>
      <c r="GHC22" s="958"/>
      <c r="GHD22" s="958"/>
      <c r="GHE22" s="958"/>
      <c r="GHF22" s="958"/>
      <c r="GHG22" s="958"/>
      <c r="GHH22" s="958"/>
      <c r="GHI22" s="958"/>
      <c r="GHJ22" s="958"/>
      <c r="GHK22" s="958"/>
      <c r="GHL22" s="958"/>
      <c r="GHM22" s="958"/>
      <c r="GHN22" s="958"/>
      <c r="GHO22" s="958"/>
      <c r="GHP22" s="958"/>
      <c r="GHQ22" s="958"/>
      <c r="GHR22" s="958"/>
      <c r="GHS22" s="958"/>
      <c r="GHT22" s="958"/>
      <c r="GHU22" s="958"/>
      <c r="GHV22" s="958"/>
      <c r="GHW22" s="958"/>
      <c r="GHX22" s="958"/>
      <c r="GHY22" s="958"/>
      <c r="GHZ22" s="958"/>
      <c r="GIA22" s="958"/>
      <c r="GIB22" s="958"/>
      <c r="GIC22" s="958"/>
      <c r="GID22" s="958"/>
      <c r="GIE22" s="958"/>
      <c r="GIF22" s="958"/>
      <c r="GIG22" s="958"/>
      <c r="GIH22" s="958"/>
      <c r="GII22" s="958"/>
      <c r="GIJ22" s="958"/>
      <c r="GIK22" s="958"/>
      <c r="GIL22" s="958"/>
      <c r="GIM22" s="958"/>
      <c r="GIN22" s="958"/>
      <c r="GIO22" s="958"/>
      <c r="GIP22" s="958"/>
      <c r="GIQ22" s="958"/>
      <c r="GIR22" s="958"/>
      <c r="GIS22" s="958"/>
      <c r="GIT22" s="958"/>
      <c r="GIU22" s="958"/>
      <c r="GIV22" s="958"/>
      <c r="GIW22" s="958"/>
      <c r="GIX22" s="958"/>
      <c r="GIY22" s="958"/>
      <c r="GIZ22" s="958"/>
      <c r="GJA22" s="958"/>
      <c r="GJB22" s="958"/>
      <c r="GJC22" s="958"/>
      <c r="GJD22" s="958"/>
      <c r="GJE22" s="958"/>
      <c r="GJF22" s="958"/>
      <c r="GJG22" s="958"/>
      <c r="GJH22" s="958"/>
      <c r="GJI22" s="958"/>
      <c r="GJJ22" s="958"/>
      <c r="GJK22" s="958"/>
      <c r="GJL22" s="958"/>
      <c r="GJM22" s="958"/>
      <c r="GJN22" s="958"/>
      <c r="GJO22" s="958"/>
      <c r="GJP22" s="958"/>
      <c r="GJQ22" s="958"/>
      <c r="GJR22" s="958"/>
      <c r="GJS22" s="958"/>
      <c r="GJT22" s="958"/>
      <c r="GJU22" s="958"/>
      <c r="GJV22" s="958"/>
      <c r="GJW22" s="958"/>
      <c r="GJX22" s="958"/>
      <c r="GJY22" s="958"/>
      <c r="GJZ22" s="958"/>
      <c r="GKA22" s="958"/>
      <c r="GKB22" s="958"/>
      <c r="GKC22" s="958"/>
      <c r="GKD22" s="958"/>
      <c r="GKE22" s="958"/>
      <c r="GKF22" s="958"/>
      <c r="GKG22" s="958"/>
      <c r="GKH22" s="958"/>
      <c r="GKI22" s="958"/>
      <c r="GKJ22" s="958"/>
      <c r="GKK22" s="958"/>
      <c r="GKL22" s="958"/>
      <c r="GKM22" s="958"/>
      <c r="GKN22" s="958"/>
      <c r="GKO22" s="958"/>
      <c r="GKP22" s="958"/>
      <c r="GKQ22" s="958"/>
      <c r="GKR22" s="958"/>
      <c r="GKS22" s="958"/>
      <c r="GKT22" s="958"/>
      <c r="GKU22" s="958"/>
      <c r="GKV22" s="958"/>
      <c r="GKW22" s="958"/>
      <c r="GKX22" s="958"/>
      <c r="GKY22" s="958"/>
      <c r="GKZ22" s="958"/>
      <c r="GLA22" s="958"/>
      <c r="GLB22" s="958"/>
      <c r="GLC22" s="958"/>
      <c r="GLD22" s="958"/>
      <c r="GLE22" s="958"/>
      <c r="GLF22" s="958"/>
      <c r="GLG22" s="958"/>
      <c r="GLH22" s="958"/>
      <c r="GLI22" s="958"/>
      <c r="GLJ22" s="958"/>
      <c r="GLK22" s="958"/>
      <c r="GLL22" s="958"/>
      <c r="GLM22" s="958"/>
      <c r="GLN22" s="958"/>
      <c r="GLO22" s="958"/>
      <c r="GLP22" s="958"/>
      <c r="GLQ22" s="958"/>
      <c r="GLR22" s="958"/>
      <c r="GLS22" s="958"/>
      <c r="GLT22" s="958"/>
      <c r="GLU22" s="958"/>
      <c r="GLV22" s="958"/>
      <c r="GLW22" s="958"/>
      <c r="GLX22" s="958"/>
      <c r="GLY22" s="958"/>
      <c r="GLZ22" s="958"/>
      <c r="GMA22" s="958"/>
      <c r="GMB22" s="958"/>
      <c r="GMC22" s="958"/>
      <c r="GMD22" s="958"/>
      <c r="GME22" s="958"/>
      <c r="GMF22" s="958"/>
      <c r="GMG22" s="958"/>
      <c r="GMH22" s="958"/>
      <c r="GMI22" s="958"/>
      <c r="GMJ22" s="958"/>
      <c r="GMK22" s="958"/>
      <c r="GML22" s="958"/>
      <c r="GMM22" s="958"/>
      <c r="GMN22" s="958"/>
      <c r="GMO22" s="958"/>
      <c r="GMP22" s="958"/>
      <c r="GMQ22" s="958"/>
      <c r="GMR22" s="958"/>
      <c r="GMS22" s="958"/>
      <c r="GMT22" s="958"/>
      <c r="GMU22" s="958"/>
      <c r="GMV22" s="958"/>
      <c r="GMW22" s="958"/>
      <c r="GMX22" s="958"/>
      <c r="GMY22" s="958"/>
      <c r="GMZ22" s="958"/>
      <c r="GNA22" s="958"/>
      <c r="GNB22" s="958"/>
      <c r="GNC22" s="958"/>
      <c r="GND22" s="958"/>
      <c r="GNE22" s="958"/>
      <c r="GNF22" s="958"/>
      <c r="GNG22" s="958"/>
      <c r="GNH22" s="958"/>
      <c r="GNI22" s="958"/>
      <c r="GNJ22" s="958"/>
      <c r="GNK22" s="958"/>
      <c r="GNL22" s="958"/>
      <c r="GNM22" s="958"/>
      <c r="GNN22" s="958"/>
      <c r="GNO22" s="958"/>
      <c r="GNP22" s="958"/>
      <c r="GNQ22" s="958"/>
      <c r="GNR22" s="958"/>
      <c r="GNS22" s="958"/>
      <c r="GNT22" s="958"/>
      <c r="GNU22" s="958"/>
      <c r="GNV22" s="958"/>
      <c r="GNW22" s="958"/>
      <c r="GNX22" s="958"/>
      <c r="GNY22" s="958"/>
      <c r="GNZ22" s="958"/>
      <c r="GOA22" s="958"/>
      <c r="GOB22" s="958"/>
      <c r="GOC22" s="958"/>
      <c r="GOD22" s="958"/>
      <c r="GOE22" s="958"/>
      <c r="GOF22" s="958"/>
      <c r="GOG22" s="958"/>
      <c r="GOH22" s="958"/>
      <c r="GOI22" s="958"/>
      <c r="GOJ22" s="958"/>
      <c r="GOK22" s="958"/>
      <c r="GOL22" s="958"/>
      <c r="GOM22" s="958"/>
      <c r="GON22" s="958"/>
      <c r="GOO22" s="958"/>
      <c r="GOP22" s="958"/>
      <c r="GOQ22" s="958"/>
      <c r="GOR22" s="958"/>
      <c r="GOS22" s="958"/>
      <c r="GOT22" s="958"/>
      <c r="GOU22" s="958"/>
      <c r="GOV22" s="958"/>
      <c r="GOW22" s="958"/>
      <c r="GOX22" s="958"/>
      <c r="GOY22" s="958"/>
      <c r="GOZ22" s="958"/>
      <c r="GPA22" s="958"/>
      <c r="GPB22" s="958"/>
      <c r="GPC22" s="958"/>
      <c r="GPD22" s="958"/>
      <c r="GPE22" s="958"/>
      <c r="GPF22" s="958"/>
      <c r="GPG22" s="958"/>
      <c r="GPH22" s="958"/>
      <c r="GPI22" s="958"/>
      <c r="GPJ22" s="958"/>
      <c r="GPK22" s="958"/>
      <c r="GPL22" s="958"/>
      <c r="GPM22" s="958"/>
      <c r="GPN22" s="958"/>
      <c r="GPO22" s="958"/>
      <c r="GPP22" s="958"/>
      <c r="GPQ22" s="958"/>
      <c r="GPR22" s="958"/>
      <c r="GPS22" s="958"/>
      <c r="GPT22" s="958"/>
      <c r="GPU22" s="958"/>
      <c r="GPV22" s="958"/>
      <c r="GPW22" s="958"/>
      <c r="GPX22" s="958"/>
      <c r="GPY22" s="958"/>
      <c r="GPZ22" s="958"/>
      <c r="GQA22" s="958"/>
      <c r="GQB22" s="958"/>
      <c r="GQC22" s="958"/>
      <c r="GQD22" s="958"/>
      <c r="GQE22" s="958"/>
      <c r="GQF22" s="958"/>
      <c r="GQG22" s="958"/>
      <c r="GQH22" s="958"/>
      <c r="GQI22" s="958"/>
      <c r="GQJ22" s="958"/>
      <c r="GQK22" s="958"/>
      <c r="GQL22" s="958"/>
      <c r="GQM22" s="958"/>
      <c r="GQN22" s="958"/>
      <c r="GQO22" s="958"/>
      <c r="GQP22" s="958"/>
      <c r="GQQ22" s="958"/>
      <c r="GQR22" s="958"/>
      <c r="GQS22" s="958"/>
      <c r="GQT22" s="958"/>
      <c r="GQU22" s="958"/>
      <c r="GQV22" s="958"/>
      <c r="GQW22" s="958"/>
      <c r="GQX22" s="958"/>
      <c r="GQY22" s="958"/>
      <c r="GQZ22" s="958"/>
      <c r="GRA22" s="958"/>
      <c r="GRB22" s="958"/>
      <c r="GRC22" s="958"/>
      <c r="GRD22" s="958"/>
      <c r="GRE22" s="958"/>
      <c r="GRF22" s="958"/>
      <c r="GRG22" s="958"/>
      <c r="GRH22" s="958"/>
      <c r="GRI22" s="958"/>
      <c r="GRJ22" s="958"/>
      <c r="GRK22" s="958"/>
      <c r="GRL22" s="958"/>
      <c r="GRM22" s="958"/>
      <c r="GRN22" s="958"/>
      <c r="GRO22" s="958"/>
      <c r="GRP22" s="958"/>
      <c r="GRQ22" s="958"/>
      <c r="GRR22" s="958"/>
      <c r="GRS22" s="958"/>
      <c r="GRT22" s="958"/>
      <c r="GRU22" s="958"/>
      <c r="GRV22" s="958"/>
      <c r="GRW22" s="958"/>
      <c r="GRX22" s="958"/>
      <c r="GRY22" s="958"/>
      <c r="GRZ22" s="958"/>
      <c r="GSA22" s="958"/>
      <c r="GSB22" s="958"/>
      <c r="GSC22" s="958"/>
      <c r="GSD22" s="958"/>
      <c r="GSE22" s="958"/>
      <c r="GSF22" s="958"/>
      <c r="GSG22" s="958"/>
      <c r="GSH22" s="958"/>
      <c r="GSI22" s="958"/>
      <c r="GSJ22" s="958"/>
      <c r="GSK22" s="958"/>
      <c r="GSL22" s="958"/>
      <c r="GSM22" s="958"/>
      <c r="GSN22" s="958"/>
      <c r="GSO22" s="958"/>
      <c r="GSP22" s="958"/>
      <c r="GSQ22" s="958"/>
      <c r="GSR22" s="958"/>
      <c r="GSS22" s="958"/>
      <c r="GST22" s="958"/>
      <c r="GSU22" s="958"/>
      <c r="GSV22" s="958"/>
      <c r="GSW22" s="958"/>
      <c r="GSX22" s="958"/>
      <c r="GSY22" s="958"/>
      <c r="GSZ22" s="958"/>
      <c r="GTA22" s="958"/>
      <c r="GTB22" s="958"/>
      <c r="GTC22" s="958"/>
      <c r="GTD22" s="958"/>
      <c r="GTE22" s="958"/>
      <c r="GTF22" s="958"/>
      <c r="GTG22" s="958"/>
      <c r="GTH22" s="958"/>
      <c r="GTI22" s="958"/>
      <c r="GTJ22" s="958"/>
      <c r="GTK22" s="958"/>
      <c r="GTL22" s="958"/>
      <c r="GTM22" s="958"/>
      <c r="GTN22" s="958"/>
      <c r="GTO22" s="958"/>
      <c r="GTP22" s="958"/>
      <c r="GTQ22" s="958"/>
      <c r="GTR22" s="958"/>
      <c r="GTS22" s="958"/>
      <c r="GTT22" s="958"/>
      <c r="GTU22" s="958"/>
      <c r="GTV22" s="958"/>
      <c r="GTW22" s="958"/>
      <c r="GTX22" s="958"/>
      <c r="GTY22" s="958"/>
      <c r="GTZ22" s="958"/>
      <c r="GUA22" s="958"/>
      <c r="GUB22" s="958"/>
      <c r="GUC22" s="958"/>
      <c r="GUD22" s="958"/>
      <c r="GUE22" s="958"/>
      <c r="GUF22" s="958"/>
      <c r="GUG22" s="958"/>
      <c r="GUH22" s="958"/>
      <c r="GUI22" s="958"/>
      <c r="GUJ22" s="958"/>
      <c r="GUK22" s="958"/>
      <c r="GUL22" s="958"/>
      <c r="GUM22" s="958"/>
      <c r="GUN22" s="958"/>
      <c r="GUO22" s="958"/>
      <c r="GUP22" s="958"/>
      <c r="GUQ22" s="958"/>
      <c r="GUR22" s="958"/>
      <c r="GUS22" s="958"/>
      <c r="GUT22" s="958"/>
      <c r="GUU22" s="958"/>
      <c r="GUV22" s="958"/>
      <c r="GUW22" s="958"/>
      <c r="GUX22" s="958"/>
      <c r="GUY22" s="958"/>
      <c r="GUZ22" s="958"/>
      <c r="GVA22" s="958"/>
      <c r="GVB22" s="958"/>
      <c r="GVC22" s="958"/>
      <c r="GVD22" s="958"/>
      <c r="GVE22" s="958"/>
      <c r="GVF22" s="958"/>
      <c r="GVG22" s="958"/>
      <c r="GVH22" s="958"/>
      <c r="GVI22" s="958"/>
      <c r="GVJ22" s="958"/>
      <c r="GVK22" s="958"/>
      <c r="GVL22" s="958"/>
      <c r="GVM22" s="958"/>
      <c r="GVN22" s="958"/>
      <c r="GVO22" s="958"/>
      <c r="GVP22" s="958"/>
      <c r="GVQ22" s="958"/>
      <c r="GVR22" s="958"/>
      <c r="GVS22" s="958"/>
      <c r="GVT22" s="958"/>
      <c r="GVU22" s="958"/>
      <c r="GVV22" s="958"/>
      <c r="GVW22" s="958"/>
      <c r="GVX22" s="958"/>
      <c r="GVY22" s="958"/>
      <c r="GVZ22" s="958"/>
      <c r="GWA22" s="958"/>
      <c r="GWB22" s="958"/>
      <c r="GWC22" s="958"/>
      <c r="GWD22" s="958"/>
      <c r="GWE22" s="958"/>
      <c r="GWF22" s="958"/>
      <c r="GWG22" s="958"/>
      <c r="GWH22" s="958"/>
      <c r="GWI22" s="958"/>
      <c r="GWJ22" s="958"/>
      <c r="GWK22" s="958"/>
      <c r="GWL22" s="958"/>
      <c r="GWM22" s="958"/>
      <c r="GWN22" s="958"/>
      <c r="GWO22" s="958"/>
      <c r="GWP22" s="958"/>
      <c r="GWQ22" s="958"/>
      <c r="GWR22" s="958"/>
      <c r="GWS22" s="958"/>
      <c r="GWT22" s="958"/>
      <c r="GWU22" s="958"/>
      <c r="GWV22" s="958"/>
      <c r="GWW22" s="958"/>
      <c r="GWX22" s="958"/>
      <c r="GWY22" s="958"/>
      <c r="GWZ22" s="958"/>
      <c r="GXA22" s="958"/>
      <c r="GXB22" s="958"/>
      <c r="GXC22" s="958"/>
      <c r="GXD22" s="958"/>
      <c r="GXE22" s="958"/>
      <c r="GXF22" s="958"/>
      <c r="GXG22" s="958"/>
      <c r="GXH22" s="958"/>
      <c r="GXI22" s="958"/>
      <c r="GXJ22" s="958"/>
      <c r="GXK22" s="958"/>
      <c r="GXL22" s="958"/>
      <c r="GXM22" s="958"/>
      <c r="GXN22" s="958"/>
      <c r="GXO22" s="958"/>
      <c r="GXP22" s="958"/>
      <c r="GXQ22" s="958"/>
      <c r="GXR22" s="958"/>
      <c r="GXS22" s="958"/>
      <c r="GXT22" s="958"/>
      <c r="GXU22" s="958"/>
      <c r="GXV22" s="958"/>
      <c r="GXW22" s="958"/>
      <c r="GXX22" s="958"/>
      <c r="GXY22" s="958"/>
      <c r="GXZ22" s="958"/>
      <c r="GYA22" s="958"/>
      <c r="GYB22" s="958"/>
      <c r="GYC22" s="958"/>
      <c r="GYD22" s="958"/>
      <c r="GYE22" s="958"/>
      <c r="GYF22" s="958"/>
      <c r="GYG22" s="958"/>
      <c r="GYH22" s="958"/>
      <c r="GYI22" s="958"/>
      <c r="GYJ22" s="958"/>
      <c r="GYK22" s="958"/>
      <c r="GYL22" s="958"/>
      <c r="GYM22" s="958"/>
      <c r="GYN22" s="958"/>
      <c r="GYO22" s="958"/>
      <c r="GYP22" s="958"/>
      <c r="GYQ22" s="958"/>
      <c r="GYR22" s="958"/>
      <c r="GYS22" s="958"/>
      <c r="GYT22" s="958"/>
      <c r="GYU22" s="958"/>
      <c r="GYV22" s="958"/>
      <c r="GYW22" s="958"/>
      <c r="GYX22" s="958"/>
      <c r="GYY22" s="958"/>
      <c r="GYZ22" s="958"/>
      <c r="GZA22" s="958"/>
      <c r="GZB22" s="958"/>
      <c r="GZC22" s="958"/>
      <c r="GZD22" s="958"/>
      <c r="GZE22" s="958"/>
      <c r="GZF22" s="958"/>
      <c r="GZG22" s="958"/>
      <c r="GZH22" s="958"/>
      <c r="GZI22" s="958"/>
      <c r="GZJ22" s="958"/>
      <c r="GZK22" s="958"/>
      <c r="GZL22" s="958"/>
      <c r="GZM22" s="958"/>
      <c r="GZN22" s="958"/>
      <c r="GZO22" s="958"/>
      <c r="GZP22" s="958"/>
      <c r="GZQ22" s="958"/>
      <c r="GZR22" s="958"/>
      <c r="GZS22" s="958"/>
      <c r="GZT22" s="958"/>
      <c r="GZU22" s="958"/>
      <c r="GZV22" s="958"/>
      <c r="GZW22" s="958"/>
      <c r="GZX22" s="958"/>
      <c r="GZY22" s="958"/>
      <c r="GZZ22" s="958"/>
      <c r="HAA22" s="958"/>
      <c r="HAB22" s="958"/>
      <c r="HAC22" s="958"/>
      <c r="HAD22" s="958"/>
      <c r="HAE22" s="958"/>
      <c r="HAF22" s="958"/>
      <c r="HAG22" s="958"/>
      <c r="HAH22" s="958"/>
      <c r="HAI22" s="958"/>
      <c r="HAJ22" s="958"/>
      <c r="HAK22" s="958"/>
      <c r="HAL22" s="958"/>
      <c r="HAM22" s="958"/>
      <c r="HAN22" s="958"/>
      <c r="HAO22" s="958"/>
      <c r="HAP22" s="958"/>
      <c r="HAQ22" s="958"/>
      <c r="HAR22" s="958"/>
      <c r="HAS22" s="958"/>
      <c r="HAT22" s="958"/>
      <c r="HAU22" s="958"/>
      <c r="HAV22" s="958"/>
      <c r="HAW22" s="958"/>
      <c r="HAX22" s="958"/>
      <c r="HAY22" s="958"/>
      <c r="HAZ22" s="958"/>
      <c r="HBA22" s="958"/>
      <c r="HBB22" s="958"/>
      <c r="HBC22" s="958"/>
      <c r="HBD22" s="958"/>
      <c r="HBE22" s="958"/>
      <c r="HBF22" s="958"/>
      <c r="HBG22" s="958"/>
      <c r="HBH22" s="958"/>
      <c r="HBI22" s="958"/>
      <c r="HBJ22" s="958"/>
      <c r="HBK22" s="958"/>
      <c r="HBL22" s="958"/>
      <c r="HBM22" s="958"/>
      <c r="HBN22" s="958"/>
      <c r="HBO22" s="958"/>
      <c r="HBP22" s="958"/>
      <c r="HBQ22" s="958"/>
      <c r="HBR22" s="958"/>
      <c r="HBS22" s="958"/>
      <c r="HBT22" s="958"/>
      <c r="HBU22" s="958"/>
      <c r="HBV22" s="958"/>
      <c r="HBW22" s="958"/>
      <c r="HBX22" s="958"/>
      <c r="HBY22" s="958"/>
      <c r="HBZ22" s="958"/>
      <c r="HCA22" s="958"/>
      <c r="HCB22" s="958"/>
      <c r="HCC22" s="958"/>
      <c r="HCD22" s="958"/>
      <c r="HCE22" s="958"/>
      <c r="HCF22" s="958"/>
      <c r="HCG22" s="958"/>
      <c r="HCH22" s="958"/>
      <c r="HCI22" s="958"/>
      <c r="HCJ22" s="958"/>
      <c r="HCK22" s="958"/>
      <c r="HCL22" s="958"/>
      <c r="HCM22" s="958"/>
      <c r="HCN22" s="958"/>
      <c r="HCO22" s="958"/>
      <c r="HCP22" s="958"/>
      <c r="HCQ22" s="958"/>
      <c r="HCR22" s="958"/>
      <c r="HCS22" s="958"/>
      <c r="HCT22" s="958"/>
      <c r="HCU22" s="958"/>
      <c r="HCV22" s="958"/>
      <c r="HCW22" s="958"/>
      <c r="HCX22" s="958"/>
      <c r="HCY22" s="958"/>
      <c r="HCZ22" s="958"/>
      <c r="HDA22" s="958"/>
      <c r="HDB22" s="958"/>
      <c r="HDC22" s="958"/>
      <c r="HDD22" s="958"/>
      <c r="HDE22" s="958"/>
      <c r="HDF22" s="958"/>
      <c r="HDG22" s="958"/>
      <c r="HDH22" s="958"/>
      <c r="HDI22" s="958"/>
      <c r="HDJ22" s="958"/>
      <c r="HDK22" s="958"/>
      <c r="HDL22" s="958"/>
      <c r="HDM22" s="958"/>
      <c r="HDN22" s="958"/>
      <c r="HDO22" s="958"/>
      <c r="HDP22" s="958"/>
      <c r="HDQ22" s="958"/>
      <c r="HDR22" s="958"/>
      <c r="HDS22" s="958"/>
      <c r="HDT22" s="958"/>
      <c r="HDU22" s="958"/>
      <c r="HDV22" s="958"/>
      <c r="HDW22" s="958"/>
      <c r="HDX22" s="958"/>
      <c r="HDY22" s="958"/>
      <c r="HDZ22" s="958"/>
      <c r="HEA22" s="958"/>
      <c r="HEB22" s="958"/>
      <c r="HEC22" s="958"/>
      <c r="HED22" s="958"/>
      <c r="HEE22" s="958"/>
      <c r="HEF22" s="958"/>
      <c r="HEG22" s="958"/>
      <c r="HEH22" s="958"/>
      <c r="HEI22" s="958"/>
      <c r="HEJ22" s="958"/>
      <c r="HEK22" s="958"/>
      <c r="HEL22" s="958"/>
      <c r="HEM22" s="958"/>
      <c r="HEN22" s="958"/>
      <c r="HEO22" s="958"/>
      <c r="HEP22" s="958"/>
      <c r="HEQ22" s="958"/>
      <c r="HER22" s="958"/>
      <c r="HES22" s="958"/>
      <c r="HET22" s="958"/>
      <c r="HEU22" s="958"/>
      <c r="HEV22" s="958"/>
      <c r="HEW22" s="958"/>
      <c r="HEX22" s="958"/>
      <c r="HEY22" s="958"/>
      <c r="HEZ22" s="958"/>
      <c r="HFA22" s="958"/>
      <c r="HFB22" s="958"/>
      <c r="HFC22" s="958"/>
      <c r="HFD22" s="958"/>
      <c r="HFE22" s="958"/>
      <c r="HFF22" s="958"/>
      <c r="HFG22" s="958"/>
      <c r="HFH22" s="958"/>
      <c r="HFI22" s="958"/>
      <c r="HFJ22" s="958"/>
      <c r="HFK22" s="958"/>
      <c r="HFL22" s="958"/>
      <c r="HFM22" s="958"/>
      <c r="HFN22" s="958"/>
      <c r="HFO22" s="958"/>
      <c r="HFP22" s="958"/>
      <c r="HFQ22" s="958"/>
      <c r="HFR22" s="958"/>
      <c r="HFS22" s="958"/>
      <c r="HFT22" s="958"/>
      <c r="HFU22" s="958"/>
      <c r="HFV22" s="958"/>
      <c r="HFW22" s="958"/>
      <c r="HFX22" s="958"/>
      <c r="HFY22" s="958"/>
      <c r="HFZ22" s="958"/>
      <c r="HGA22" s="958"/>
      <c r="HGB22" s="958"/>
      <c r="HGC22" s="958"/>
      <c r="HGD22" s="958"/>
      <c r="HGE22" s="958"/>
      <c r="HGF22" s="958"/>
      <c r="HGG22" s="958"/>
      <c r="HGH22" s="958"/>
      <c r="HGI22" s="958"/>
      <c r="HGJ22" s="958"/>
      <c r="HGK22" s="958"/>
      <c r="HGL22" s="958"/>
      <c r="HGM22" s="958"/>
      <c r="HGN22" s="958"/>
      <c r="HGO22" s="958"/>
      <c r="HGP22" s="958"/>
      <c r="HGQ22" s="958"/>
      <c r="HGR22" s="958"/>
      <c r="HGS22" s="958"/>
      <c r="HGT22" s="958"/>
      <c r="HGU22" s="958"/>
      <c r="HGV22" s="958"/>
      <c r="HGW22" s="958"/>
      <c r="HGX22" s="958"/>
      <c r="HGY22" s="958"/>
      <c r="HGZ22" s="958"/>
      <c r="HHA22" s="958"/>
      <c r="HHB22" s="958"/>
      <c r="HHC22" s="958"/>
      <c r="HHD22" s="958"/>
      <c r="HHE22" s="958"/>
      <c r="HHF22" s="958"/>
      <c r="HHG22" s="958"/>
      <c r="HHH22" s="958"/>
      <c r="HHI22" s="958"/>
      <c r="HHJ22" s="958"/>
      <c r="HHK22" s="958"/>
      <c r="HHL22" s="958"/>
      <c r="HHM22" s="958"/>
      <c r="HHN22" s="958"/>
      <c r="HHO22" s="958"/>
      <c r="HHP22" s="958"/>
      <c r="HHQ22" s="958"/>
      <c r="HHR22" s="958"/>
      <c r="HHS22" s="958"/>
      <c r="HHT22" s="958"/>
      <c r="HHU22" s="958"/>
      <c r="HHV22" s="958"/>
      <c r="HHW22" s="958"/>
      <c r="HHX22" s="958"/>
      <c r="HHY22" s="958"/>
      <c r="HHZ22" s="958"/>
      <c r="HIA22" s="958"/>
      <c r="HIB22" s="958"/>
      <c r="HIC22" s="958"/>
      <c r="HID22" s="958"/>
      <c r="HIE22" s="958"/>
      <c r="HIF22" s="958"/>
      <c r="HIG22" s="958"/>
      <c r="HIH22" s="958"/>
      <c r="HII22" s="958"/>
      <c r="HIJ22" s="958"/>
      <c r="HIK22" s="958"/>
      <c r="HIL22" s="958"/>
      <c r="HIM22" s="958"/>
      <c r="HIN22" s="958"/>
      <c r="HIO22" s="958"/>
      <c r="HIP22" s="958"/>
      <c r="HIQ22" s="958"/>
      <c r="HIR22" s="958"/>
      <c r="HIS22" s="958"/>
      <c r="HIT22" s="958"/>
      <c r="HIU22" s="958"/>
      <c r="HIV22" s="958"/>
      <c r="HIW22" s="958"/>
      <c r="HIX22" s="958"/>
      <c r="HIY22" s="958"/>
      <c r="HIZ22" s="958"/>
      <c r="HJA22" s="958"/>
      <c r="HJB22" s="958"/>
      <c r="HJC22" s="958"/>
      <c r="HJD22" s="958"/>
      <c r="HJE22" s="958"/>
      <c r="HJF22" s="958"/>
      <c r="HJG22" s="958"/>
      <c r="HJH22" s="958"/>
      <c r="HJI22" s="958"/>
      <c r="HJJ22" s="958"/>
      <c r="HJK22" s="958"/>
      <c r="HJL22" s="958"/>
      <c r="HJM22" s="958"/>
      <c r="HJN22" s="958"/>
      <c r="HJO22" s="958"/>
      <c r="HJP22" s="958"/>
      <c r="HJQ22" s="958"/>
      <c r="HJR22" s="958"/>
      <c r="HJS22" s="958"/>
      <c r="HJT22" s="958"/>
      <c r="HJU22" s="958"/>
      <c r="HJV22" s="958"/>
      <c r="HJW22" s="958"/>
      <c r="HJX22" s="958"/>
      <c r="HJY22" s="958"/>
      <c r="HJZ22" s="958"/>
      <c r="HKA22" s="958"/>
      <c r="HKB22" s="958"/>
      <c r="HKC22" s="958"/>
      <c r="HKD22" s="958"/>
      <c r="HKE22" s="958"/>
      <c r="HKF22" s="958"/>
      <c r="HKG22" s="958"/>
      <c r="HKH22" s="958"/>
      <c r="HKI22" s="958"/>
      <c r="HKJ22" s="958"/>
      <c r="HKK22" s="958"/>
      <c r="HKL22" s="958"/>
      <c r="HKM22" s="958"/>
      <c r="HKN22" s="958"/>
      <c r="HKO22" s="958"/>
      <c r="HKP22" s="958"/>
      <c r="HKQ22" s="958"/>
      <c r="HKR22" s="958"/>
      <c r="HKS22" s="958"/>
      <c r="HKT22" s="958"/>
      <c r="HKU22" s="958"/>
      <c r="HKV22" s="958"/>
      <c r="HKW22" s="958"/>
      <c r="HKX22" s="958"/>
      <c r="HKY22" s="958"/>
      <c r="HKZ22" s="958"/>
      <c r="HLA22" s="958"/>
      <c r="HLB22" s="958"/>
      <c r="HLC22" s="958"/>
      <c r="HLD22" s="958"/>
      <c r="HLE22" s="958"/>
      <c r="HLF22" s="958"/>
      <c r="HLG22" s="958"/>
      <c r="HLH22" s="958"/>
      <c r="HLI22" s="958"/>
      <c r="HLJ22" s="958"/>
      <c r="HLK22" s="958"/>
      <c r="HLL22" s="958"/>
      <c r="HLM22" s="958"/>
      <c r="HLN22" s="958"/>
      <c r="HLO22" s="958"/>
      <c r="HLP22" s="958"/>
      <c r="HLQ22" s="958"/>
      <c r="HLR22" s="958"/>
      <c r="HLS22" s="958"/>
      <c r="HLT22" s="958"/>
      <c r="HLU22" s="958"/>
      <c r="HLV22" s="958"/>
      <c r="HLW22" s="958"/>
      <c r="HLX22" s="958"/>
      <c r="HLY22" s="958"/>
      <c r="HLZ22" s="958"/>
      <c r="HMA22" s="958"/>
      <c r="HMB22" s="958"/>
      <c r="HMC22" s="958"/>
      <c r="HMD22" s="958"/>
      <c r="HME22" s="958"/>
      <c r="HMF22" s="958"/>
      <c r="HMG22" s="958"/>
      <c r="HMH22" s="958"/>
      <c r="HMI22" s="958"/>
      <c r="HMJ22" s="958"/>
      <c r="HMK22" s="958"/>
      <c r="HML22" s="958"/>
      <c r="HMM22" s="958"/>
      <c r="HMN22" s="958"/>
      <c r="HMO22" s="958"/>
      <c r="HMP22" s="958"/>
      <c r="HMQ22" s="958"/>
      <c r="HMR22" s="958"/>
      <c r="HMS22" s="958"/>
      <c r="HMT22" s="958"/>
      <c r="HMU22" s="958"/>
      <c r="HMV22" s="958"/>
      <c r="HMW22" s="958"/>
      <c r="HMX22" s="958"/>
      <c r="HMY22" s="958"/>
      <c r="HMZ22" s="958"/>
      <c r="HNA22" s="958"/>
      <c r="HNB22" s="958"/>
      <c r="HNC22" s="958"/>
      <c r="HND22" s="958"/>
      <c r="HNE22" s="958"/>
      <c r="HNF22" s="958"/>
      <c r="HNG22" s="958"/>
      <c r="HNH22" s="958"/>
      <c r="HNI22" s="958"/>
      <c r="HNJ22" s="958"/>
      <c r="HNK22" s="958"/>
      <c r="HNL22" s="958"/>
      <c r="HNM22" s="958"/>
      <c r="HNN22" s="958"/>
      <c r="HNO22" s="958"/>
      <c r="HNP22" s="958"/>
      <c r="HNQ22" s="958"/>
      <c r="HNR22" s="958"/>
      <c r="HNS22" s="958"/>
      <c r="HNT22" s="958"/>
      <c r="HNU22" s="958"/>
      <c r="HNV22" s="958"/>
      <c r="HNW22" s="958"/>
      <c r="HNX22" s="958"/>
      <c r="HNY22" s="958"/>
      <c r="HNZ22" s="958"/>
      <c r="HOA22" s="958"/>
      <c r="HOB22" s="958"/>
      <c r="HOC22" s="958"/>
      <c r="HOD22" s="958"/>
      <c r="HOE22" s="958"/>
      <c r="HOF22" s="958"/>
      <c r="HOG22" s="958"/>
      <c r="HOH22" s="958"/>
      <c r="HOI22" s="958"/>
      <c r="HOJ22" s="958"/>
      <c r="HOK22" s="958"/>
      <c r="HOL22" s="958"/>
      <c r="HOM22" s="958"/>
      <c r="HON22" s="958"/>
      <c r="HOO22" s="958"/>
      <c r="HOP22" s="958"/>
      <c r="HOQ22" s="958"/>
      <c r="HOR22" s="958"/>
      <c r="HOS22" s="958"/>
      <c r="HOT22" s="958"/>
      <c r="HOU22" s="958"/>
      <c r="HOV22" s="958"/>
      <c r="HOW22" s="958"/>
      <c r="HOX22" s="958"/>
      <c r="HOY22" s="958"/>
      <c r="HOZ22" s="958"/>
      <c r="HPA22" s="958"/>
      <c r="HPB22" s="958"/>
      <c r="HPC22" s="958"/>
      <c r="HPD22" s="958"/>
      <c r="HPE22" s="958"/>
      <c r="HPF22" s="958"/>
      <c r="HPG22" s="958"/>
      <c r="HPH22" s="958"/>
      <c r="HPI22" s="958"/>
      <c r="HPJ22" s="958"/>
      <c r="HPK22" s="958"/>
      <c r="HPL22" s="958"/>
      <c r="HPM22" s="958"/>
      <c r="HPN22" s="958"/>
      <c r="HPO22" s="958"/>
      <c r="HPP22" s="958"/>
      <c r="HPQ22" s="958"/>
      <c r="HPR22" s="958"/>
      <c r="HPS22" s="958"/>
      <c r="HPT22" s="958"/>
      <c r="HPU22" s="958"/>
      <c r="HPV22" s="958"/>
      <c r="HPW22" s="958"/>
      <c r="HPX22" s="958"/>
      <c r="HPY22" s="958"/>
      <c r="HPZ22" s="958"/>
      <c r="HQA22" s="958"/>
      <c r="HQB22" s="958"/>
      <c r="HQC22" s="958"/>
      <c r="HQD22" s="958"/>
      <c r="HQE22" s="958"/>
      <c r="HQF22" s="958"/>
      <c r="HQG22" s="958"/>
      <c r="HQH22" s="958"/>
      <c r="HQI22" s="958"/>
      <c r="HQJ22" s="958"/>
      <c r="HQK22" s="958"/>
      <c r="HQL22" s="958"/>
      <c r="HQM22" s="958"/>
      <c r="HQN22" s="958"/>
      <c r="HQO22" s="958"/>
      <c r="HQP22" s="958"/>
      <c r="HQQ22" s="958"/>
      <c r="HQR22" s="958"/>
      <c r="HQS22" s="958"/>
      <c r="HQT22" s="958"/>
      <c r="HQU22" s="958"/>
      <c r="HQV22" s="958"/>
      <c r="HQW22" s="958"/>
      <c r="HQX22" s="958"/>
      <c r="HQY22" s="958"/>
      <c r="HQZ22" s="958"/>
      <c r="HRA22" s="958"/>
      <c r="HRB22" s="958"/>
      <c r="HRC22" s="958"/>
      <c r="HRD22" s="958"/>
      <c r="HRE22" s="958"/>
      <c r="HRF22" s="958"/>
      <c r="HRG22" s="958"/>
      <c r="HRH22" s="958"/>
      <c r="HRI22" s="958"/>
      <c r="HRJ22" s="958"/>
      <c r="HRK22" s="958"/>
      <c r="HRL22" s="958"/>
      <c r="HRM22" s="958"/>
      <c r="HRN22" s="958"/>
      <c r="HRO22" s="958"/>
      <c r="HRP22" s="958"/>
      <c r="HRQ22" s="958"/>
      <c r="HRR22" s="958"/>
      <c r="HRS22" s="958"/>
      <c r="HRT22" s="958"/>
      <c r="HRU22" s="958"/>
      <c r="HRV22" s="958"/>
      <c r="HRW22" s="958"/>
      <c r="HRX22" s="958"/>
      <c r="HRY22" s="958"/>
      <c r="HRZ22" s="958"/>
      <c r="HSA22" s="958"/>
      <c r="HSB22" s="958"/>
      <c r="HSC22" s="958"/>
      <c r="HSD22" s="958"/>
      <c r="HSE22" s="958"/>
      <c r="HSF22" s="958"/>
      <c r="HSG22" s="958"/>
      <c r="HSH22" s="958"/>
      <c r="HSI22" s="958"/>
      <c r="HSJ22" s="958"/>
      <c r="HSK22" s="958"/>
      <c r="HSL22" s="958"/>
      <c r="HSM22" s="958"/>
      <c r="HSN22" s="958"/>
      <c r="HSO22" s="958"/>
      <c r="HSP22" s="958"/>
      <c r="HSQ22" s="958"/>
      <c r="HSR22" s="958"/>
      <c r="HSS22" s="958"/>
      <c r="HST22" s="958"/>
      <c r="HSU22" s="958"/>
      <c r="HSV22" s="958"/>
      <c r="HSW22" s="958"/>
      <c r="HSX22" s="958"/>
      <c r="HSY22" s="958"/>
      <c r="HSZ22" s="958"/>
      <c r="HTA22" s="958"/>
      <c r="HTB22" s="958"/>
      <c r="HTC22" s="958"/>
      <c r="HTD22" s="958"/>
      <c r="HTE22" s="958"/>
      <c r="HTF22" s="958"/>
      <c r="HTG22" s="958"/>
      <c r="HTH22" s="958"/>
      <c r="HTI22" s="958"/>
      <c r="HTJ22" s="958"/>
      <c r="HTK22" s="958"/>
      <c r="HTL22" s="958"/>
      <c r="HTM22" s="958"/>
      <c r="HTN22" s="958"/>
      <c r="HTO22" s="958"/>
      <c r="HTP22" s="958"/>
      <c r="HTQ22" s="958"/>
      <c r="HTR22" s="958"/>
      <c r="HTS22" s="958"/>
      <c r="HTT22" s="958"/>
      <c r="HTU22" s="958"/>
      <c r="HTV22" s="958"/>
      <c r="HTW22" s="958"/>
      <c r="HTX22" s="958"/>
      <c r="HTY22" s="958"/>
      <c r="HTZ22" s="958"/>
      <c r="HUA22" s="958"/>
      <c r="HUB22" s="958"/>
      <c r="HUC22" s="958"/>
      <c r="HUD22" s="958"/>
      <c r="HUE22" s="958"/>
      <c r="HUF22" s="958"/>
      <c r="HUG22" s="958"/>
      <c r="HUH22" s="958"/>
      <c r="HUI22" s="958"/>
      <c r="HUJ22" s="958"/>
      <c r="HUK22" s="958"/>
      <c r="HUL22" s="958"/>
      <c r="HUM22" s="958"/>
      <c r="HUN22" s="958"/>
      <c r="HUO22" s="958"/>
      <c r="HUP22" s="958"/>
      <c r="HUQ22" s="958"/>
      <c r="HUR22" s="958"/>
      <c r="HUS22" s="958"/>
      <c r="HUT22" s="958"/>
      <c r="HUU22" s="958"/>
      <c r="HUV22" s="958"/>
      <c r="HUW22" s="958"/>
      <c r="HUX22" s="958"/>
      <c r="HUY22" s="958"/>
      <c r="HUZ22" s="958"/>
      <c r="HVA22" s="958"/>
      <c r="HVB22" s="958"/>
      <c r="HVC22" s="958"/>
      <c r="HVD22" s="958"/>
      <c r="HVE22" s="958"/>
      <c r="HVF22" s="958"/>
      <c r="HVG22" s="958"/>
      <c r="HVH22" s="958"/>
      <c r="HVI22" s="958"/>
      <c r="HVJ22" s="958"/>
      <c r="HVK22" s="958"/>
      <c r="HVL22" s="958"/>
      <c r="HVM22" s="958"/>
      <c r="HVN22" s="958"/>
      <c r="HVO22" s="958"/>
      <c r="HVP22" s="958"/>
      <c r="HVQ22" s="958"/>
      <c r="HVR22" s="958"/>
      <c r="HVS22" s="958"/>
      <c r="HVT22" s="958"/>
      <c r="HVU22" s="958"/>
      <c r="HVV22" s="958"/>
      <c r="HVW22" s="958"/>
      <c r="HVX22" s="958"/>
      <c r="HVY22" s="958"/>
      <c r="HVZ22" s="958"/>
      <c r="HWA22" s="958"/>
      <c r="HWB22" s="958"/>
      <c r="HWC22" s="958"/>
      <c r="HWD22" s="958"/>
      <c r="HWE22" s="958"/>
      <c r="HWF22" s="958"/>
      <c r="HWG22" s="958"/>
      <c r="HWH22" s="958"/>
      <c r="HWI22" s="958"/>
      <c r="HWJ22" s="958"/>
      <c r="HWK22" s="958"/>
      <c r="HWL22" s="958"/>
      <c r="HWM22" s="958"/>
      <c r="HWN22" s="958"/>
      <c r="HWO22" s="958"/>
      <c r="HWP22" s="958"/>
      <c r="HWQ22" s="958"/>
      <c r="HWR22" s="958"/>
      <c r="HWS22" s="958"/>
      <c r="HWT22" s="958"/>
      <c r="HWU22" s="958"/>
      <c r="HWV22" s="958"/>
      <c r="HWW22" s="958"/>
      <c r="HWX22" s="958"/>
      <c r="HWY22" s="958"/>
      <c r="HWZ22" s="958"/>
      <c r="HXA22" s="958"/>
      <c r="HXB22" s="958"/>
      <c r="HXC22" s="958"/>
      <c r="HXD22" s="958"/>
      <c r="HXE22" s="958"/>
      <c r="HXF22" s="958"/>
      <c r="HXG22" s="958"/>
      <c r="HXH22" s="958"/>
      <c r="HXI22" s="958"/>
      <c r="HXJ22" s="958"/>
      <c r="HXK22" s="958"/>
      <c r="HXL22" s="958"/>
      <c r="HXM22" s="958"/>
      <c r="HXN22" s="958"/>
      <c r="HXO22" s="958"/>
      <c r="HXP22" s="958"/>
      <c r="HXQ22" s="958"/>
      <c r="HXR22" s="958"/>
      <c r="HXS22" s="958"/>
      <c r="HXT22" s="958"/>
      <c r="HXU22" s="958"/>
      <c r="HXV22" s="958"/>
      <c r="HXW22" s="958"/>
      <c r="HXX22" s="958"/>
      <c r="HXY22" s="958"/>
      <c r="HXZ22" s="958"/>
      <c r="HYA22" s="958"/>
      <c r="HYB22" s="958"/>
      <c r="HYC22" s="958"/>
      <c r="HYD22" s="958"/>
      <c r="HYE22" s="958"/>
      <c r="HYF22" s="958"/>
      <c r="HYG22" s="958"/>
      <c r="HYH22" s="958"/>
      <c r="HYI22" s="958"/>
      <c r="HYJ22" s="958"/>
      <c r="HYK22" s="958"/>
      <c r="HYL22" s="958"/>
      <c r="HYM22" s="958"/>
      <c r="HYN22" s="958"/>
      <c r="HYO22" s="958"/>
      <c r="HYP22" s="958"/>
      <c r="HYQ22" s="958"/>
      <c r="HYR22" s="958"/>
      <c r="HYS22" s="958"/>
      <c r="HYT22" s="958"/>
      <c r="HYU22" s="958"/>
      <c r="HYV22" s="958"/>
      <c r="HYW22" s="958"/>
      <c r="HYX22" s="958"/>
      <c r="HYY22" s="958"/>
      <c r="HYZ22" s="958"/>
      <c r="HZA22" s="958"/>
      <c r="HZB22" s="958"/>
      <c r="HZC22" s="958"/>
      <c r="HZD22" s="958"/>
      <c r="HZE22" s="958"/>
      <c r="HZF22" s="958"/>
      <c r="HZG22" s="958"/>
      <c r="HZH22" s="958"/>
      <c r="HZI22" s="958"/>
      <c r="HZJ22" s="958"/>
      <c r="HZK22" s="958"/>
      <c r="HZL22" s="958"/>
      <c r="HZM22" s="958"/>
      <c r="HZN22" s="958"/>
      <c r="HZO22" s="958"/>
      <c r="HZP22" s="958"/>
      <c r="HZQ22" s="958"/>
      <c r="HZR22" s="958"/>
      <c r="HZS22" s="958"/>
      <c r="HZT22" s="958"/>
      <c r="HZU22" s="958"/>
      <c r="HZV22" s="958"/>
      <c r="HZW22" s="958"/>
      <c r="HZX22" s="958"/>
      <c r="HZY22" s="958"/>
      <c r="HZZ22" s="958"/>
      <c r="IAA22" s="958"/>
      <c r="IAB22" s="958"/>
      <c r="IAC22" s="958"/>
      <c r="IAD22" s="958"/>
      <c r="IAE22" s="958"/>
      <c r="IAF22" s="958"/>
      <c r="IAG22" s="958"/>
      <c r="IAH22" s="958"/>
      <c r="IAI22" s="958"/>
      <c r="IAJ22" s="958"/>
      <c r="IAK22" s="958"/>
      <c r="IAL22" s="958"/>
      <c r="IAM22" s="958"/>
      <c r="IAN22" s="958"/>
      <c r="IAO22" s="958"/>
      <c r="IAP22" s="958"/>
      <c r="IAQ22" s="958"/>
      <c r="IAR22" s="958"/>
      <c r="IAS22" s="958"/>
      <c r="IAT22" s="958"/>
      <c r="IAU22" s="958"/>
      <c r="IAV22" s="958"/>
      <c r="IAW22" s="958"/>
      <c r="IAX22" s="958"/>
      <c r="IAY22" s="958"/>
      <c r="IAZ22" s="958"/>
      <c r="IBA22" s="958"/>
      <c r="IBB22" s="958"/>
      <c r="IBC22" s="958"/>
      <c r="IBD22" s="958"/>
      <c r="IBE22" s="958"/>
      <c r="IBF22" s="958"/>
      <c r="IBG22" s="958"/>
      <c r="IBH22" s="958"/>
      <c r="IBI22" s="958"/>
      <c r="IBJ22" s="958"/>
      <c r="IBK22" s="958"/>
      <c r="IBL22" s="958"/>
      <c r="IBM22" s="958"/>
      <c r="IBN22" s="958"/>
      <c r="IBO22" s="958"/>
      <c r="IBP22" s="958"/>
      <c r="IBQ22" s="958"/>
      <c r="IBR22" s="958"/>
      <c r="IBS22" s="958"/>
      <c r="IBT22" s="958"/>
      <c r="IBU22" s="958"/>
      <c r="IBV22" s="958"/>
      <c r="IBW22" s="958"/>
      <c r="IBX22" s="958"/>
      <c r="IBY22" s="958"/>
      <c r="IBZ22" s="958"/>
      <c r="ICA22" s="958"/>
      <c r="ICB22" s="958"/>
      <c r="ICC22" s="958"/>
      <c r="ICD22" s="958"/>
      <c r="ICE22" s="958"/>
      <c r="ICF22" s="958"/>
      <c r="ICG22" s="958"/>
      <c r="ICH22" s="958"/>
      <c r="ICI22" s="958"/>
      <c r="ICJ22" s="958"/>
      <c r="ICK22" s="958"/>
      <c r="ICL22" s="958"/>
      <c r="ICM22" s="958"/>
      <c r="ICN22" s="958"/>
      <c r="ICO22" s="958"/>
      <c r="ICP22" s="958"/>
      <c r="ICQ22" s="958"/>
      <c r="ICR22" s="958"/>
      <c r="ICS22" s="958"/>
      <c r="ICT22" s="958"/>
      <c r="ICU22" s="958"/>
      <c r="ICV22" s="958"/>
      <c r="ICW22" s="958"/>
      <c r="ICX22" s="958"/>
      <c r="ICY22" s="958"/>
      <c r="ICZ22" s="958"/>
      <c r="IDA22" s="958"/>
      <c r="IDB22" s="958"/>
      <c r="IDC22" s="958"/>
      <c r="IDD22" s="958"/>
      <c r="IDE22" s="958"/>
      <c r="IDF22" s="958"/>
      <c r="IDG22" s="958"/>
      <c r="IDH22" s="958"/>
      <c r="IDI22" s="958"/>
      <c r="IDJ22" s="958"/>
      <c r="IDK22" s="958"/>
      <c r="IDL22" s="958"/>
      <c r="IDM22" s="958"/>
      <c r="IDN22" s="958"/>
      <c r="IDO22" s="958"/>
      <c r="IDP22" s="958"/>
      <c r="IDQ22" s="958"/>
      <c r="IDR22" s="958"/>
      <c r="IDS22" s="958"/>
      <c r="IDT22" s="958"/>
      <c r="IDU22" s="958"/>
      <c r="IDV22" s="958"/>
      <c r="IDW22" s="958"/>
      <c r="IDX22" s="958"/>
      <c r="IDY22" s="958"/>
      <c r="IDZ22" s="958"/>
      <c r="IEA22" s="958"/>
      <c r="IEB22" s="958"/>
      <c r="IEC22" s="958"/>
      <c r="IED22" s="958"/>
      <c r="IEE22" s="958"/>
      <c r="IEF22" s="958"/>
      <c r="IEG22" s="958"/>
      <c r="IEH22" s="958"/>
      <c r="IEI22" s="958"/>
      <c r="IEJ22" s="958"/>
      <c r="IEK22" s="958"/>
      <c r="IEL22" s="958"/>
      <c r="IEM22" s="958"/>
      <c r="IEN22" s="958"/>
      <c r="IEO22" s="958"/>
      <c r="IEP22" s="958"/>
      <c r="IEQ22" s="958"/>
      <c r="IER22" s="958"/>
      <c r="IES22" s="958"/>
      <c r="IET22" s="958"/>
      <c r="IEU22" s="958"/>
      <c r="IEV22" s="958"/>
      <c r="IEW22" s="958"/>
      <c r="IEX22" s="958"/>
      <c r="IEY22" s="958"/>
      <c r="IEZ22" s="958"/>
      <c r="IFA22" s="958"/>
      <c r="IFB22" s="958"/>
      <c r="IFC22" s="958"/>
      <c r="IFD22" s="958"/>
      <c r="IFE22" s="958"/>
      <c r="IFF22" s="958"/>
      <c r="IFG22" s="958"/>
      <c r="IFH22" s="958"/>
      <c r="IFI22" s="958"/>
      <c r="IFJ22" s="958"/>
      <c r="IFK22" s="958"/>
      <c r="IFL22" s="958"/>
      <c r="IFM22" s="958"/>
      <c r="IFN22" s="958"/>
      <c r="IFO22" s="958"/>
      <c r="IFP22" s="958"/>
      <c r="IFQ22" s="958"/>
      <c r="IFR22" s="958"/>
      <c r="IFS22" s="958"/>
      <c r="IFT22" s="958"/>
      <c r="IFU22" s="958"/>
      <c r="IFV22" s="958"/>
      <c r="IFW22" s="958"/>
      <c r="IFX22" s="958"/>
      <c r="IFY22" s="958"/>
      <c r="IFZ22" s="958"/>
      <c r="IGA22" s="958"/>
      <c r="IGB22" s="958"/>
      <c r="IGC22" s="958"/>
      <c r="IGD22" s="958"/>
      <c r="IGE22" s="958"/>
      <c r="IGF22" s="958"/>
      <c r="IGG22" s="958"/>
      <c r="IGH22" s="958"/>
      <c r="IGI22" s="958"/>
      <c r="IGJ22" s="958"/>
      <c r="IGK22" s="958"/>
      <c r="IGL22" s="958"/>
      <c r="IGM22" s="958"/>
      <c r="IGN22" s="958"/>
      <c r="IGO22" s="958"/>
      <c r="IGP22" s="958"/>
      <c r="IGQ22" s="958"/>
      <c r="IGR22" s="958"/>
      <c r="IGS22" s="958"/>
      <c r="IGT22" s="958"/>
      <c r="IGU22" s="958"/>
      <c r="IGV22" s="958"/>
      <c r="IGW22" s="958"/>
      <c r="IGX22" s="958"/>
      <c r="IGY22" s="958"/>
      <c r="IGZ22" s="958"/>
      <c r="IHA22" s="958"/>
      <c r="IHB22" s="958"/>
      <c r="IHC22" s="958"/>
      <c r="IHD22" s="958"/>
      <c r="IHE22" s="958"/>
      <c r="IHF22" s="958"/>
      <c r="IHG22" s="958"/>
      <c r="IHH22" s="958"/>
      <c r="IHI22" s="958"/>
      <c r="IHJ22" s="958"/>
      <c r="IHK22" s="958"/>
      <c r="IHL22" s="958"/>
      <c r="IHM22" s="958"/>
      <c r="IHN22" s="958"/>
      <c r="IHO22" s="958"/>
      <c r="IHP22" s="958"/>
      <c r="IHQ22" s="958"/>
      <c r="IHR22" s="958"/>
      <c r="IHS22" s="958"/>
      <c r="IHT22" s="958"/>
      <c r="IHU22" s="958"/>
      <c r="IHV22" s="958"/>
      <c r="IHW22" s="958"/>
      <c r="IHX22" s="958"/>
      <c r="IHY22" s="958"/>
      <c r="IHZ22" s="958"/>
      <c r="IIA22" s="958"/>
      <c r="IIB22" s="958"/>
      <c r="IIC22" s="958"/>
      <c r="IID22" s="958"/>
      <c r="IIE22" s="958"/>
      <c r="IIF22" s="958"/>
      <c r="IIG22" s="958"/>
      <c r="IIH22" s="958"/>
      <c r="III22" s="958"/>
      <c r="IIJ22" s="958"/>
      <c r="IIK22" s="958"/>
      <c r="IIL22" s="958"/>
      <c r="IIM22" s="958"/>
      <c r="IIN22" s="958"/>
      <c r="IIO22" s="958"/>
      <c r="IIP22" s="958"/>
      <c r="IIQ22" s="958"/>
      <c r="IIR22" s="958"/>
      <c r="IIS22" s="958"/>
      <c r="IIT22" s="958"/>
      <c r="IIU22" s="958"/>
      <c r="IIV22" s="958"/>
      <c r="IIW22" s="958"/>
      <c r="IIX22" s="958"/>
      <c r="IIY22" s="958"/>
      <c r="IIZ22" s="958"/>
      <c r="IJA22" s="958"/>
      <c r="IJB22" s="958"/>
      <c r="IJC22" s="958"/>
      <c r="IJD22" s="958"/>
      <c r="IJE22" s="958"/>
      <c r="IJF22" s="958"/>
      <c r="IJG22" s="958"/>
      <c r="IJH22" s="958"/>
      <c r="IJI22" s="958"/>
      <c r="IJJ22" s="958"/>
      <c r="IJK22" s="958"/>
      <c r="IJL22" s="958"/>
      <c r="IJM22" s="958"/>
      <c r="IJN22" s="958"/>
      <c r="IJO22" s="958"/>
      <c r="IJP22" s="958"/>
      <c r="IJQ22" s="958"/>
      <c r="IJR22" s="958"/>
      <c r="IJS22" s="958"/>
      <c r="IJT22" s="958"/>
      <c r="IJU22" s="958"/>
      <c r="IJV22" s="958"/>
      <c r="IJW22" s="958"/>
      <c r="IJX22" s="958"/>
      <c r="IJY22" s="958"/>
      <c r="IJZ22" s="958"/>
      <c r="IKA22" s="958"/>
      <c r="IKB22" s="958"/>
      <c r="IKC22" s="958"/>
      <c r="IKD22" s="958"/>
      <c r="IKE22" s="958"/>
      <c r="IKF22" s="958"/>
      <c r="IKG22" s="958"/>
      <c r="IKH22" s="958"/>
      <c r="IKI22" s="958"/>
      <c r="IKJ22" s="958"/>
      <c r="IKK22" s="958"/>
      <c r="IKL22" s="958"/>
      <c r="IKM22" s="958"/>
      <c r="IKN22" s="958"/>
      <c r="IKO22" s="958"/>
      <c r="IKP22" s="958"/>
      <c r="IKQ22" s="958"/>
      <c r="IKR22" s="958"/>
      <c r="IKS22" s="958"/>
      <c r="IKT22" s="958"/>
      <c r="IKU22" s="958"/>
      <c r="IKV22" s="958"/>
      <c r="IKW22" s="958"/>
      <c r="IKX22" s="958"/>
      <c r="IKY22" s="958"/>
      <c r="IKZ22" s="958"/>
      <c r="ILA22" s="958"/>
      <c r="ILB22" s="958"/>
      <c r="ILC22" s="958"/>
      <c r="ILD22" s="958"/>
      <c r="ILE22" s="958"/>
      <c r="ILF22" s="958"/>
      <c r="ILG22" s="958"/>
      <c r="ILH22" s="958"/>
      <c r="ILI22" s="958"/>
      <c r="ILJ22" s="958"/>
      <c r="ILK22" s="958"/>
      <c r="ILL22" s="958"/>
      <c r="ILM22" s="958"/>
      <c r="ILN22" s="958"/>
      <c r="ILO22" s="958"/>
      <c r="ILP22" s="958"/>
      <c r="ILQ22" s="958"/>
      <c r="ILR22" s="958"/>
      <c r="ILS22" s="958"/>
      <c r="ILT22" s="958"/>
      <c r="ILU22" s="958"/>
      <c r="ILV22" s="958"/>
      <c r="ILW22" s="958"/>
      <c r="ILX22" s="958"/>
      <c r="ILY22" s="958"/>
      <c r="ILZ22" s="958"/>
      <c r="IMA22" s="958"/>
      <c r="IMB22" s="958"/>
      <c r="IMC22" s="958"/>
      <c r="IMD22" s="958"/>
      <c r="IME22" s="958"/>
      <c r="IMF22" s="958"/>
      <c r="IMG22" s="958"/>
      <c r="IMH22" s="958"/>
      <c r="IMI22" s="958"/>
      <c r="IMJ22" s="958"/>
      <c r="IMK22" s="958"/>
      <c r="IML22" s="958"/>
      <c r="IMM22" s="958"/>
      <c r="IMN22" s="958"/>
      <c r="IMO22" s="958"/>
      <c r="IMP22" s="958"/>
      <c r="IMQ22" s="958"/>
      <c r="IMR22" s="958"/>
      <c r="IMS22" s="958"/>
      <c r="IMT22" s="958"/>
      <c r="IMU22" s="958"/>
      <c r="IMV22" s="958"/>
      <c r="IMW22" s="958"/>
      <c r="IMX22" s="958"/>
      <c r="IMY22" s="958"/>
      <c r="IMZ22" s="958"/>
      <c r="INA22" s="958"/>
      <c r="INB22" s="958"/>
      <c r="INC22" s="958"/>
      <c r="IND22" s="958"/>
      <c r="INE22" s="958"/>
      <c r="INF22" s="958"/>
      <c r="ING22" s="958"/>
      <c r="INH22" s="958"/>
      <c r="INI22" s="958"/>
      <c r="INJ22" s="958"/>
      <c r="INK22" s="958"/>
      <c r="INL22" s="958"/>
      <c r="INM22" s="958"/>
      <c r="INN22" s="958"/>
      <c r="INO22" s="958"/>
      <c r="INP22" s="958"/>
      <c r="INQ22" s="958"/>
      <c r="INR22" s="958"/>
      <c r="INS22" s="958"/>
      <c r="INT22" s="958"/>
      <c r="INU22" s="958"/>
      <c r="INV22" s="958"/>
      <c r="INW22" s="958"/>
      <c r="INX22" s="958"/>
      <c r="INY22" s="958"/>
      <c r="INZ22" s="958"/>
      <c r="IOA22" s="958"/>
      <c r="IOB22" s="958"/>
      <c r="IOC22" s="958"/>
      <c r="IOD22" s="958"/>
      <c r="IOE22" s="958"/>
      <c r="IOF22" s="958"/>
      <c r="IOG22" s="958"/>
      <c r="IOH22" s="958"/>
      <c r="IOI22" s="958"/>
      <c r="IOJ22" s="958"/>
      <c r="IOK22" s="958"/>
      <c r="IOL22" s="958"/>
      <c r="IOM22" s="958"/>
      <c r="ION22" s="958"/>
      <c r="IOO22" s="958"/>
      <c r="IOP22" s="958"/>
      <c r="IOQ22" s="958"/>
      <c r="IOR22" s="958"/>
      <c r="IOS22" s="958"/>
      <c r="IOT22" s="958"/>
      <c r="IOU22" s="958"/>
      <c r="IOV22" s="958"/>
      <c r="IOW22" s="958"/>
      <c r="IOX22" s="958"/>
      <c r="IOY22" s="958"/>
      <c r="IOZ22" s="958"/>
      <c r="IPA22" s="958"/>
      <c r="IPB22" s="958"/>
      <c r="IPC22" s="958"/>
      <c r="IPD22" s="958"/>
      <c r="IPE22" s="958"/>
      <c r="IPF22" s="958"/>
      <c r="IPG22" s="958"/>
      <c r="IPH22" s="958"/>
      <c r="IPI22" s="958"/>
      <c r="IPJ22" s="958"/>
      <c r="IPK22" s="958"/>
      <c r="IPL22" s="958"/>
      <c r="IPM22" s="958"/>
      <c r="IPN22" s="958"/>
      <c r="IPO22" s="958"/>
      <c r="IPP22" s="958"/>
      <c r="IPQ22" s="958"/>
      <c r="IPR22" s="958"/>
      <c r="IPS22" s="958"/>
      <c r="IPT22" s="958"/>
      <c r="IPU22" s="958"/>
      <c r="IPV22" s="958"/>
      <c r="IPW22" s="958"/>
      <c r="IPX22" s="958"/>
      <c r="IPY22" s="958"/>
      <c r="IPZ22" s="958"/>
      <c r="IQA22" s="958"/>
      <c r="IQB22" s="958"/>
      <c r="IQC22" s="958"/>
      <c r="IQD22" s="958"/>
      <c r="IQE22" s="958"/>
      <c r="IQF22" s="958"/>
      <c r="IQG22" s="958"/>
      <c r="IQH22" s="958"/>
      <c r="IQI22" s="958"/>
      <c r="IQJ22" s="958"/>
      <c r="IQK22" s="958"/>
      <c r="IQL22" s="958"/>
      <c r="IQM22" s="958"/>
      <c r="IQN22" s="958"/>
      <c r="IQO22" s="958"/>
      <c r="IQP22" s="958"/>
      <c r="IQQ22" s="958"/>
      <c r="IQR22" s="958"/>
      <c r="IQS22" s="958"/>
      <c r="IQT22" s="958"/>
      <c r="IQU22" s="958"/>
      <c r="IQV22" s="958"/>
      <c r="IQW22" s="958"/>
      <c r="IQX22" s="958"/>
      <c r="IQY22" s="958"/>
      <c r="IQZ22" s="958"/>
      <c r="IRA22" s="958"/>
      <c r="IRB22" s="958"/>
      <c r="IRC22" s="958"/>
      <c r="IRD22" s="958"/>
      <c r="IRE22" s="958"/>
      <c r="IRF22" s="958"/>
      <c r="IRG22" s="958"/>
      <c r="IRH22" s="958"/>
      <c r="IRI22" s="958"/>
      <c r="IRJ22" s="958"/>
      <c r="IRK22" s="958"/>
      <c r="IRL22" s="958"/>
      <c r="IRM22" s="958"/>
      <c r="IRN22" s="958"/>
      <c r="IRO22" s="958"/>
      <c r="IRP22" s="958"/>
      <c r="IRQ22" s="958"/>
      <c r="IRR22" s="958"/>
      <c r="IRS22" s="958"/>
      <c r="IRT22" s="958"/>
      <c r="IRU22" s="958"/>
      <c r="IRV22" s="958"/>
      <c r="IRW22" s="958"/>
      <c r="IRX22" s="958"/>
      <c r="IRY22" s="958"/>
      <c r="IRZ22" s="958"/>
      <c r="ISA22" s="958"/>
      <c r="ISB22" s="958"/>
      <c r="ISC22" s="958"/>
      <c r="ISD22" s="958"/>
      <c r="ISE22" s="958"/>
      <c r="ISF22" s="958"/>
      <c r="ISG22" s="958"/>
      <c r="ISH22" s="958"/>
      <c r="ISI22" s="958"/>
      <c r="ISJ22" s="958"/>
      <c r="ISK22" s="958"/>
      <c r="ISL22" s="958"/>
      <c r="ISM22" s="958"/>
      <c r="ISN22" s="958"/>
      <c r="ISO22" s="958"/>
      <c r="ISP22" s="958"/>
      <c r="ISQ22" s="958"/>
      <c r="ISR22" s="958"/>
      <c r="ISS22" s="958"/>
      <c r="IST22" s="958"/>
      <c r="ISU22" s="958"/>
      <c r="ISV22" s="958"/>
      <c r="ISW22" s="958"/>
      <c r="ISX22" s="958"/>
      <c r="ISY22" s="958"/>
      <c r="ISZ22" s="958"/>
      <c r="ITA22" s="958"/>
      <c r="ITB22" s="958"/>
      <c r="ITC22" s="958"/>
      <c r="ITD22" s="958"/>
      <c r="ITE22" s="958"/>
      <c r="ITF22" s="958"/>
      <c r="ITG22" s="958"/>
      <c r="ITH22" s="958"/>
      <c r="ITI22" s="958"/>
      <c r="ITJ22" s="958"/>
      <c r="ITK22" s="958"/>
      <c r="ITL22" s="958"/>
      <c r="ITM22" s="958"/>
      <c r="ITN22" s="958"/>
      <c r="ITO22" s="958"/>
      <c r="ITP22" s="958"/>
      <c r="ITQ22" s="958"/>
      <c r="ITR22" s="958"/>
      <c r="ITS22" s="958"/>
      <c r="ITT22" s="958"/>
      <c r="ITU22" s="958"/>
      <c r="ITV22" s="958"/>
      <c r="ITW22" s="958"/>
      <c r="ITX22" s="958"/>
      <c r="ITY22" s="958"/>
      <c r="ITZ22" s="958"/>
      <c r="IUA22" s="958"/>
      <c r="IUB22" s="958"/>
      <c r="IUC22" s="958"/>
      <c r="IUD22" s="958"/>
      <c r="IUE22" s="958"/>
      <c r="IUF22" s="958"/>
      <c r="IUG22" s="958"/>
      <c r="IUH22" s="958"/>
      <c r="IUI22" s="958"/>
      <c r="IUJ22" s="958"/>
      <c r="IUK22" s="958"/>
      <c r="IUL22" s="958"/>
      <c r="IUM22" s="958"/>
      <c r="IUN22" s="958"/>
      <c r="IUO22" s="958"/>
      <c r="IUP22" s="958"/>
      <c r="IUQ22" s="958"/>
      <c r="IUR22" s="958"/>
      <c r="IUS22" s="958"/>
      <c r="IUT22" s="958"/>
      <c r="IUU22" s="958"/>
      <c r="IUV22" s="958"/>
      <c r="IUW22" s="958"/>
      <c r="IUX22" s="958"/>
      <c r="IUY22" s="958"/>
      <c r="IUZ22" s="958"/>
      <c r="IVA22" s="958"/>
      <c r="IVB22" s="958"/>
      <c r="IVC22" s="958"/>
      <c r="IVD22" s="958"/>
      <c r="IVE22" s="958"/>
      <c r="IVF22" s="958"/>
      <c r="IVG22" s="958"/>
      <c r="IVH22" s="958"/>
      <c r="IVI22" s="958"/>
      <c r="IVJ22" s="958"/>
      <c r="IVK22" s="958"/>
      <c r="IVL22" s="958"/>
      <c r="IVM22" s="958"/>
      <c r="IVN22" s="958"/>
      <c r="IVO22" s="958"/>
      <c r="IVP22" s="958"/>
      <c r="IVQ22" s="958"/>
      <c r="IVR22" s="958"/>
      <c r="IVS22" s="958"/>
      <c r="IVT22" s="958"/>
      <c r="IVU22" s="958"/>
      <c r="IVV22" s="958"/>
      <c r="IVW22" s="958"/>
      <c r="IVX22" s="958"/>
      <c r="IVY22" s="958"/>
      <c r="IVZ22" s="958"/>
      <c r="IWA22" s="958"/>
      <c r="IWB22" s="958"/>
      <c r="IWC22" s="958"/>
      <c r="IWD22" s="958"/>
      <c r="IWE22" s="958"/>
      <c r="IWF22" s="958"/>
      <c r="IWG22" s="958"/>
      <c r="IWH22" s="958"/>
      <c r="IWI22" s="958"/>
      <c r="IWJ22" s="958"/>
      <c r="IWK22" s="958"/>
      <c r="IWL22" s="958"/>
      <c r="IWM22" s="958"/>
      <c r="IWN22" s="958"/>
      <c r="IWO22" s="958"/>
      <c r="IWP22" s="958"/>
      <c r="IWQ22" s="958"/>
      <c r="IWR22" s="958"/>
      <c r="IWS22" s="958"/>
      <c r="IWT22" s="958"/>
      <c r="IWU22" s="958"/>
      <c r="IWV22" s="958"/>
      <c r="IWW22" s="958"/>
      <c r="IWX22" s="958"/>
      <c r="IWY22" s="958"/>
      <c r="IWZ22" s="958"/>
      <c r="IXA22" s="958"/>
      <c r="IXB22" s="958"/>
      <c r="IXC22" s="958"/>
      <c r="IXD22" s="958"/>
      <c r="IXE22" s="958"/>
      <c r="IXF22" s="958"/>
      <c r="IXG22" s="958"/>
      <c r="IXH22" s="958"/>
      <c r="IXI22" s="958"/>
      <c r="IXJ22" s="958"/>
      <c r="IXK22" s="958"/>
      <c r="IXL22" s="958"/>
      <c r="IXM22" s="958"/>
      <c r="IXN22" s="958"/>
      <c r="IXO22" s="958"/>
      <c r="IXP22" s="958"/>
      <c r="IXQ22" s="958"/>
      <c r="IXR22" s="958"/>
      <c r="IXS22" s="958"/>
      <c r="IXT22" s="958"/>
      <c r="IXU22" s="958"/>
      <c r="IXV22" s="958"/>
      <c r="IXW22" s="958"/>
      <c r="IXX22" s="958"/>
      <c r="IXY22" s="958"/>
      <c r="IXZ22" s="958"/>
      <c r="IYA22" s="958"/>
      <c r="IYB22" s="958"/>
      <c r="IYC22" s="958"/>
      <c r="IYD22" s="958"/>
      <c r="IYE22" s="958"/>
      <c r="IYF22" s="958"/>
      <c r="IYG22" s="958"/>
      <c r="IYH22" s="958"/>
      <c r="IYI22" s="958"/>
      <c r="IYJ22" s="958"/>
      <c r="IYK22" s="958"/>
      <c r="IYL22" s="958"/>
      <c r="IYM22" s="958"/>
      <c r="IYN22" s="958"/>
      <c r="IYO22" s="958"/>
      <c r="IYP22" s="958"/>
      <c r="IYQ22" s="958"/>
      <c r="IYR22" s="958"/>
      <c r="IYS22" s="958"/>
      <c r="IYT22" s="958"/>
      <c r="IYU22" s="958"/>
      <c r="IYV22" s="958"/>
      <c r="IYW22" s="958"/>
      <c r="IYX22" s="958"/>
      <c r="IYY22" s="958"/>
      <c r="IYZ22" s="958"/>
      <c r="IZA22" s="958"/>
      <c r="IZB22" s="958"/>
      <c r="IZC22" s="958"/>
      <c r="IZD22" s="958"/>
      <c r="IZE22" s="958"/>
      <c r="IZF22" s="958"/>
      <c r="IZG22" s="958"/>
      <c r="IZH22" s="958"/>
      <c r="IZI22" s="958"/>
      <c r="IZJ22" s="958"/>
      <c r="IZK22" s="958"/>
      <c r="IZL22" s="958"/>
      <c r="IZM22" s="958"/>
      <c r="IZN22" s="958"/>
      <c r="IZO22" s="958"/>
      <c r="IZP22" s="958"/>
      <c r="IZQ22" s="958"/>
      <c r="IZR22" s="958"/>
      <c r="IZS22" s="958"/>
      <c r="IZT22" s="958"/>
      <c r="IZU22" s="958"/>
      <c r="IZV22" s="958"/>
      <c r="IZW22" s="958"/>
      <c r="IZX22" s="958"/>
      <c r="IZY22" s="958"/>
      <c r="IZZ22" s="958"/>
      <c r="JAA22" s="958"/>
      <c r="JAB22" s="958"/>
      <c r="JAC22" s="958"/>
      <c r="JAD22" s="958"/>
      <c r="JAE22" s="958"/>
      <c r="JAF22" s="958"/>
      <c r="JAG22" s="958"/>
      <c r="JAH22" s="958"/>
      <c r="JAI22" s="958"/>
      <c r="JAJ22" s="958"/>
      <c r="JAK22" s="958"/>
      <c r="JAL22" s="958"/>
      <c r="JAM22" s="958"/>
      <c r="JAN22" s="958"/>
      <c r="JAO22" s="958"/>
      <c r="JAP22" s="958"/>
      <c r="JAQ22" s="958"/>
      <c r="JAR22" s="958"/>
      <c r="JAS22" s="958"/>
      <c r="JAT22" s="958"/>
      <c r="JAU22" s="958"/>
      <c r="JAV22" s="958"/>
      <c r="JAW22" s="958"/>
      <c r="JAX22" s="958"/>
      <c r="JAY22" s="958"/>
      <c r="JAZ22" s="958"/>
      <c r="JBA22" s="958"/>
      <c r="JBB22" s="958"/>
      <c r="JBC22" s="958"/>
      <c r="JBD22" s="958"/>
      <c r="JBE22" s="958"/>
      <c r="JBF22" s="958"/>
      <c r="JBG22" s="958"/>
      <c r="JBH22" s="958"/>
      <c r="JBI22" s="958"/>
      <c r="JBJ22" s="958"/>
      <c r="JBK22" s="958"/>
      <c r="JBL22" s="958"/>
      <c r="JBM22" s="958"/>
      <c r="JBN22" s="958"/>
      <c r="JBO22" s="958"/>
      <c r="JBP22" s="958"/>
      <c r="JBQ22" s="958"/>
      <c r="JBR22" s="958"/>
      <c r="JBS22" s="958"/>
      <c r="JBT22" s="958"/>
      <c r="JBU22" s="958"/>
      <c r="JBV22" s="958"/>
      <c r="JBW22" s="958"/>
      <c r="JBX22" s="958"/>
      <c r="JBY22" s="958"/>
      <c r="JBZ22" s="958"/>
      <c r="JCA22" s="958"/>
      <c r="JCB22" s="958"/>
      <c r="JCC22" s="958"/>
      <c r="JCD22" s="958"/>
      <c r="JCE22" s="958"/>
      <c r="JCF22" s="958"/>
      <c r="JCG22" s="958"/>
      <c r="JCH22" s="958"/>
      <c r="JCI22" s="958"/>
      <c r="JCJ22" s="958"/>
      <c r="JCK22" s="958"/>
      <c r="JCL22" s="958"/>
      <c r="JCM22" s="958"/>
      <c r="JCN22" s="958"/>
      <c r="JCO22" s="958"/>
      <c r="JCP22" s="958"/>
      <c r="JCQ22" s="958"/>
      <c r="JCR22" s="958"/>
      <c r="JCS22" s="958"/>
      <c r="JCT22" s="958"/>
      <c r="JCU22" s="958"/>
      <c r="JCV22" s="958"/>
      <c r="JCW22" s="958"/>
      <c r="JCX22" s="958"/>
      <c r="JCY22" s="958"/>
      <c r="JCZ22" s="958"/>
      <c r="JDA22" s="958"/>
      <c r="JDB22" s="958"/>
      <c r="JDC22" s="958"/>
      <c r="JDD22" s="958"/>
      <c r="JDE22" s="958"/>
      <c r="JDF22" s="958"/>
      <c r="JDG22" s="958"/>
      <c r="JDH22" s="958"/>
      <c r="JDI22" s="958"/>
      <c r="JDJ22" s="958"/>
      <c r="JDK22" s="958"/>
      <c r="JDL22" s="958"/>
      <c r="JDM22" s="958"/>
      <c r="JDN22" s="958"/>
      <c r="JDO22" s="958"/>
      <c r="JDP22" s="958"/>
      <c r="JDQ22" s="958"/>
      <c r="JDR22" s="958"/>
      <c r="JDS22" s="958"/>
      <c r="JDT22" s="958"/>
      <c r="JDU22" s="958"/>
      <c r="JDV22" s="958"/>
      <c r="JDW22" s="958"/>
      <c r="JDX22" s="958"/>
      <c r="JDY22" s="958"/>
      <c r="JDZ22" s="958"/>
      <c r="JEA22" s="958"/>
      <c r="JEB22" s="958"/>
      <c r="JEC22" s="958"/>
      <c r="JED22" s="958"/>
      <c r="JEE22" s="958"/>
      <c r="JEF22" s="958"/>
      <c r="JEG22" s="958"/>
      <c r="JEH22" s="958"/>
      <c r="JEI22" s="958"/>
      <c r="JEJ22" s="958"/>
      <c r="JEK22" s="958"/>
      <c r="JEL22" s="958"/>
      <c r="JEM22" s="958"/>
      <c r="JEN22" s="958"/>
      <c r="JEO22" s="958"/>
      <c r="JEP22" s="958"/>
      <c r="JEQ22" s="958"/>
      <c r="JER22" s="958"/>
      <c r="JES22" s="958"/>
      <c r="JET22" s="958"/>
      <c r="JEU22" s="958"/>
      <c r="JEV22" s="958"/>
      <c r="JEW22" s="958"/>
      <c r="JEX22" s="958"/>
      <c r="JEY22" s="958"/>
      <c r="JEZ22" s="958"/>
      <c r="JFA22" s="958"/>
      <c r="JFB22" s="958"/>
      <c r="JFC22" s="958"/>
      <c r="JFD22" s="958"/>
      <c r="JFE22" s="958"/>
      <c r="JFF22" s="958"/>
      <c r="JFG22" s="958"/>
      <c r="JFH22" s="958"/>
      <c r="JFI22" s="958"/>
      <c r="JFJ22" s="958"/>
      <c r="JFK22" s="958"/>
      <c r="JFL22" s="958"/>
      <c r="JFM22" s="958"/>
      <c r="JFN22" s="958"/>
      <c r="JFO22" s="958"/>
      <c r="JFP22" s="958"/>
      <c r="JFQ22" s="958"/>
      <c r="JFR22" s="958"/>
      <c r="JFS22" s="958"/>
      <c r="JFT22" s="958"/>
      <c r="JFU22" s="958"/>
      <c r="JFV22" s="958"/>
      <c r="JFW22" s="958"/>
      <c r="JFX22" s="958"/>
      <c r="JFY22" s="958"/>
      <c r="JFZ22" s="958"/>
      <c r="JGA22" s="958"/>
      <c r="JGB22" s="958"/>
      <c r="JGC22" s="958"/>
      <c r="JGD22" s="958"/>
      <c r="JGE22" s="958"/>
      <c r="JGF22" s="958"/>
      <c r="JGG22" s="958"/>
      <c r="JGH22" s="958"/>
      <c r="JGI22" s="958"/>
      <c r="JGJ22" s="958"/>
      <c r="JGK22" s="958"/>
      <c r="JGL22" s="958"/>
      <c r="JGM22" s="958"/>
      <c r="JGN22" s="958"/>
      <c r="JGO22" s="958"/>
      <c r="JGP22" s="958"/>
      <c r="JGQ22" s="958"/>
      <c r="JGR22" s="958"/>
      <c r="JGS22" s="958"/>
      <c r="JGT22" s="958"/>
      <c r="JGU22" s="958"/>
      <c r="JGV22" s="958"/>
      <c r="JGW22" s="958"/>
      <c r="JGX22" s="958"/>
      <c r="JGY22" s="958"/>
      <c r="JGZ22" s="958"/>
      <c r="JHA22" s="958"/>
      <c r="JHB22" s="958"/>
      <c r="JHC22" s="958"/>
      <c r="JHD22" s="958"/>
      <c r="JHE22" s="958"/>
      <c r="JHF22" s="958"/>
      <c r="JHG22" s="958"/>
      <c r="JHH22" s="958"/>
      <c r="JHI22" s="958"/>
      <c r="JHJ22" s="958"/>
      <c r="JHK22" s="958"/>
      <c r="JHL22" s="958"/>
      <c r="JHM22" s="958"/>
      <c r="JHN22" s="958"/>
      <c r="JHO22" s="958"/>
      <c r="JHP22" s="958"/>
      <c r="JHQ22" s="958"/>
      <c r="JHR22" s="958"/>
      <c r="JHS22" s="958"/>
      <c r="JHT22" s="958"/>
      <c r="JHU22" s="958"/>
      <c r="JHV22" s="958"/>
      <c r="JHW22" s="958"/>
      <c r="JHX22" s="958"/>
      <c r="JHY22" s="958"/>
      <c r="JHZ22" s="958"/>
      <c r="JIA22" s="958"/>
      <c r="JIB22" s="958"/>
      <c r="JIC22" s="958"/>
      <c r="JID22" s="958"/>
      <c r="JIE22" s="958"/>
      <c r="JIF22" s="958"/>
      <c r="JIG22" s="958"/>
      <c r="JIH22" s="958"/>
      <c r="JII22" s="958"/>
      <c r="JIJ22" s="958"/>
      <c r="JIK22" s="958"/>
      <c r="JIL22" s="958"/>
      <c r="JIM22" s="958"/>
      <c r="JIN22" s="958"/>
      <c r="JIO22" s="958"/>
      <c r="JIP22" s="958"/>
      <c r="JIQ22" s="958"/>
      <c r="JIR22" s="958"/>
      <c r="JIS22" s="958"/>
      <c r="JIT22" s="958"/>
      <c r="JIU22" s="958"/>
      <c r="JIV22" s="958"/>
      <c r="JIW22" s="958"/>
      <c r="JIX22" s="958"/>
      <c r="JIY22" s="958"/>
      <c r="JIZ22" s="958"/>
      <c r="JJA22" s="958"/>
      <c r="JJB22" s="958"/>
      <c r="JJC22" s="958"/>
      <c r="JJD22" s="958"/>
      <c r="JJE22" s="958"/>
      <c r="JJF22" s="958"/>
      <c r="JJG22" s="958"/>
      <c r="JJH22" s="958"/>
      <c r="JJI22" s="958"/>
      <c r="JJJ22" s="958"/>
      <c r="JJK22" s="958"/>
      <c r="JJL22" s="958"/>
      <c r="JJM22" s="958"/>
      <c r="JJN22" s="958"/>
      <c r="JJO22" s="958"/>
      <c r="JJP22" s="958"/>
      <c r="JJQ22" s="958"/>
      <c r="JJR22" s="958"/>
      <c r="JJS22" s="958"/>
      <c r="JJT22" s="958"/>
      <c r="JJU22" s="958"/>
      <c r="JJV22" s="958"/>
      <c r="JJW22" s="958"/>
      <c r="JJX22" s="958"/>
      <c r="JJY22" s="958"/>
      <c r="JJZ22" s="958"/>
      <c r="JKA22" s="958"/>
      <c r="JKB22" s="958"/>
      <c r="JKC22" s="958"/>
      <c r="JKD22" s="958"/>
      <c r="JKE22" s="958"/>
      <c r="JKF22" s="958"/>
      <c r="JKG22" s="958"/>
      <c r="JKH22" s="958"/>
      <c r="JKI22" s="958"/>
      <c r="JKJ22" s="958"/>
      <c r="JKK22" s="958"/>
      <c r="JKL22" s="958"/>
      <c r="JKM22" s="958"/>
      <c r="JKN22" s="958"/>
      <c r="JKO22" s="958"/>
      <c r="JKP22" s="958"/>
      <c r="JKQ22" s="958"/>
      <c r="JKR22" s="958"/>
      <c r="JKS22" s="958"/>
      <c r="JKT22" s="958"/>
      <c r="JKU22" s="958"/>
      <c r="JKV22" s="958"/>
      <c r="JKW22" s="958"/>
      <c r="JKX22" s="958"/>
      <c r="JKY22" s="958"/>
      <c r="JKZ22" s="958"/>
      <c r="JLA22" s="958"/>
      <c r="JLB22" s="958"/>
      <c r="JLC22" s="958"/>
      <c r="JLD22" s="958"/>
      <c r="JLE22" s="958"/>
      <c r="JLF22" s="958"/>
      <c r="JLG22" s="958"/>
      <c r="JLH22" s="958"/>
      <c r="JLI22" s="958"/>
      <c r="JLJ22" s="958"/>
      <c r="JLK22" s="958"/>
      <c r="JLL22" s="958"/>
      <c r="JLM22" s="958"/>
      <c r="JLN22" s="958"/>
      <c r="JLO22" s="958"/>
      <c r="JLP22" s="958"/>
      <c r="JLQ22" s="958"/>
      <c r="JLR22" s="958"/>
      <c r="JLS22" s="958"/>
      <c r="JLT22" s="958"/>
      <c r="JLU22" s="958"/>
      <c r="JLV22" s="958"/>
      <c r="JLW22" s="958"/>
      <c r="JLX22" s="958"/>
      <c r="JLY22" s="958"/>
      <c r="JLZ22" s="958"/>
      <c r="JMA22" s="958"/>
      <c r="JMB22" s="958"/>
      <c r="JMC22" s="958"/>
      <c r="JMD22" s="958"/>
      <c r="JME22" s="958"/>
      <c r="JMF22" s="958"/>
      <c r="JMG22" s="958"/>
      <c r="JMH22" s="958"/>
      <c r="JMI22" s="958"/>
      <c r="JMJ22" s="958"/>
      <c r="JMK22" s="958"/>
      <c r="JML22" s="958"/>
      <c r="JMM22" s="958"/>
      <c r="JMN22" s="958"/>
      <c r="JMO22" s="958"/>
      <c r="JMP22" s="958"/>
      <c r="JMQ22" s="958"/>
      <c r="JMR22" s="958"/>
      <c r="JMS22" s="958"/>
      <c r="JMT22" s="958"/>
      <c r="JMU22" s="958"/>
      <c r="JMV22" s="958"/>
      <c r="JMW22" s="958"/>
      <c r="JMX22" s="958"/>
      <c r="JMY22" s="958"/>
      <c r="JMZ22" s="958"/>
      <c r="JNA22" s="958"/>
      <c r="JNB22" s="958"/>
      <c r="JNC22" s="958"/>
      <c r="JND22" s="958"/>
      <c r="JNE22" s="958"/>
      <c r="JNF22" s="958"/>
      <c r="JNG22" s="958"/>
      <c r="JNH22" s="958"/>
      <c r="JNI22" s="958"/>
      <c r="JNJ22" s="958"/>
      <c r="JNK22" s="958"/>
      <c r="JNL22" s="958"/>
      <c r="JNM22" s="958"/>
      <c r="JNN22" s="958"/>
      <c r="JNO22" s="958"/>
      <c r="JNP22" s="958"/>
      <c r="JNQ22" s="958"/>
      <c r="JNR22" s="958"/>
      <c r="JNS22" s="958"/>
      <c r="JNT22" s="958"/>
      <c r="JNU22" s="958"/>
      <c r="JNV22" s="958"/>
      <c r="JNW22" s="958"/>
      <c r="JNX22" s="958"/>
      <c r="JNY22" s="958"/>
      <c r="JNZ22" s="958"/>
      <c r="JOA22" s="958"/>
      <c r="JOB22" s="958"/>
      <c r="JOC22" s="958"/>
      <c r="JOD22" s="958"/>
      <c r="JOE22" s="958"/>
      <c r="JOF22" s="958"/>
      <c r="JOG22" s="958"/>
      <c r="JOH22" s="958"/>
      <c r="JOI22" s="958"/>
      <c r="JOJ22" s="958"/>
      <c r="JOK22" s="958"/>
      <c r="JOL22" s="958"/>
      <c r="JOM22" s="958"/>
      <c r="JON22" s="958"/>
      <c r="JOO22" s="958"/>
      <c r="JOP22" s="958"/>
      <c r="JOQ22" s="958"/>
      <c r="JOR22" s="958"/>
      <c r="JOS22" s="958"/>
      <c r="JOT22" s="958"/>
      <c r="JOU22" s="958"/>
      <c r="JOV22" s="958"/>
      <c r="JOW22" s="958"/>
      <c r="JOX22" s="958"/>
      <c r="JOY22" s="958"/>
      <c r="JOZ22" s="958"/>
      <c r="JPA22" s="958"/>
      <c r="JPB22" s="958"/>
      <c r="JPC22" s="958"/>
      <c r="JPD22" s="958"/>
      <c r="JPE22" s="958"/>
      <c r="JPF22" s="958"/>
      <c r="JPG22" s="958"/>
      <c r="JPH22" s="958"/>
      <c r="JPI22" s="958"/>
      <c r="JPJ22" s="958"/>
      <c r="JPK22" s="958"/>
      <c r="JPL22" s="958"/>
      <c r="JPM22" s="958"/>
      <c r="JPN22" s="958"/>
      <c r="JPO22" s="958"/>
      <c r="JPP22" s="958"/>
      <c r="JPQ22" s="958"/>
      <c r="JPR22" s="958"/>
      <c r="JPS22" s="958"/>
      <c r="JPT22" s="958"/>
      <c r="JPU22" s="958"/>
      <c r="JPV22" s="958"/>
      <c r="JPW22" s="958"/>
      <c r="JPX22" s="958"/>
      <c r="JPY22" s="958"/>
      <c r="JPZ22" s="958"/>
      <c r="JQA22" s="958"/>
      <c r="JQB22" s="958"/>
      <c r="JQC22" s="958"/>
      <c r="JQD22" s="958"/>
      <c r="JQE22" s="958"/>
      <c r="JQF22" s="958"/>
      <c r="JQG22" s="958"/>
      <c r="JQH22" s="958"/>
      <c r="JQI22" s="958"/>
      <c r="JQJ22" s="958"/>
      <c r="JQK22" s="958"/>
      <c r="JQL22" s="958"/>
      <c r="JQM22" s="958"/>
      <c r="JQN22" s="958"/>
      <c r="JQO22" s="958"/>
      <c r="JQP22" s="958"/>
      <c r="JQQ22" s="958"/>
      <c r="JQR22" s="958"/>
      <c r="JQS22" s="958"/>
      <c r="JQT22" s="958"/>
      <c r="JQU22" s="958"/>
      <c r="JQV22" s="958"/>
      <c r="JQW22" s="958"/>
      <c r="JQX22" s="958"/>
      <c r="JQY22" s="958"/>
      <c r="JQZ22" s="958"/>
      <c r="JRA22" s="958"/>
      <c r="JRB22" s="958"/>
      <c r="JRC22" s="958"/>
      <c r="JRD22" s="958"/>
      <c r="JRE22" s="958"/>
      <c r="JRF22" s="958"/>
      <c r="JRG22" s="958"/>
      <c r="JRH22" s="958"/>
      <c r="JRI22" s="958"/>
      <c r="JRJ22" s="958"/>
      <c r="JRK22" s="958"/>
      <c r="JRL22" s="958"/>
      <c r="JRM22" s="958"/>
      <c r="JRN22" s="958"/>
      <c r="JRO22" s="958"/>
      <c r="JRP22" s="958"/>
      <c r="JRQ22" s="958"/>
      <c r="JRR22" s="958"/>
      <c r="JRS22" s="958"/>
      <c r="JRT22" s="958"/>
      <c r="JRU22" s="958"/>
      <c r="JRV22" s="958"/>
      <c r="JRW22" s="958"/>
      <c r="JRX22" s="958"/>
      <c r="JRY22" s="958"/>
      <c r="JRZ22" s="958"/>
      <c r="JSA22" s="958"/>
      <c r="JSB22" s="958"/>
      <c r="JSC22" s="958"/>
      <c r="JSD22" s="958"/>
      <c r="JSE22" s="958"/>
      <c r="JSF22" s="958"/>
      <c r="JSG22" s="958"/>
      <c r="JSH22" s="958"/>
      <c r="JSI22" s="958"/>
      <c r="JSJ22" s="958"/>
      <c r="JSK22" s="958"/>
      <c r="JSL22" s="958"/>
      <c r="JSM22" s="958"/>
      <c r="JSN22" s="958"/>
      <c r="JSO22" s="958"/>
      <c r="JSP22" s="958"/>
      <c r="JSQ22" s="958"/>
      <c r="JSR22" s="958"/>
      <c r="JSS22" s="958"/>
      <c r="JST22" s="958"/>
      <c r="JSU22" s="958"/>
      <c r="JSV22" s="958"/>
      <c r="JSW22" s="958"/>
      <c r="JSX22" s="958"/>
      <c r="JSY22" s="958"/>
      <c r="JSZ22" s="958"/>
      <c r="JTA22" s="958"/>
      <c r="JTB22" s="958"/>
      <c r="JTC22" s="958"/>
      <c r="JTD22" s="958"/>
      <c r="JTE22" s="958"/>
      <c r="JTF22" s="958"/>
      <c r="JTG22" s="958"/>
      <c r="JTH22" s="958"/>
      <c r="JTI22" s="958"/>
      <c r="JTJ22" s="958"/>
      <c r="JTK22" s="958"/>
      <c r="JTL22" s="958"/>
      <c r="JTM22" s="958"/>
      <c r="JTN22" s="958"/>
      <c r="JTO22" s="958"/>
      <c r="JTP22" s="958"/>
      <c r="JTQ22" s="958"/>
      <c r="JTR22" s="958"/>
      <c r="JTS22" s="958"/>
      <c r="JTT22" s="958"/>
      <c r="JTU22" s="958"/>
      <c r="JTV22" s="958"/>
      <c r="JTW22" s="958"/>
      <c r="JTX22" s="958"/>
      <c r="JTY22" s="958"/>
      <c r="JTZ22" s="958"/>
      <c r="JUA22" s="958"/>
      <c r="JUB22" s="958"/>
      <c r="JUC22" s="958"/>
      <c r="JUD22" s="958"/>
      <c r="JUE22" s="958"/>
      <c r="JUF22" s="958"/>
      <c r="JUG22" s="958"/>
      <c r="JUH22" s="958"/>
      <c r="JUI22" s="958"/>
      <c r="JUJ22" s="958"/>
      <c r="JUK22" s="958"/>
      <c r="JUL22" s="958"/>
      <c r="JUM22" s="958"/>
      <c r="JUN22" s="958"/>
      <c r="JUO22" s="958"/>
      <c r="JUP22" s="958"/>
      <c r="JUQ22" s="958"/>
      <c r="JUR22" s="958"/>
      <c r="JUS22" s="958"/>
      <c r="JUT22" s="958"/>
      <c r="JUU22" s="958"/>
      <c r="JUV22" s="958"/>
      <c r="JUW22" s="958"/>
      <c r="JUX22" s="958"/>
      <c r="JUY22" s="958"/>
      <c r="JUZ22" s="958"/>
      <c r="JVA22" s="958"/>
      <c r="JVB22" s="958"/>
      <c r="JVC22" s="958"/>
      <c r="JVD22" s="958"/>
      <c r="JVE22" s="958"/>
      <c r="JVF22" s="958"/>
      <c r="JVG22" s="958"/>
      <c r="JVH22" s="958"/>
      <c r="JVI22" s="958"/>
      <c r="JVJ22" s="958"/>
      <c r="JVK22" s="958"/>
      <c r="JVL22" s="958"/>
      <c r="JVM22" s="958"/>
      <c r="JVN22" s="958"/>
      <c r="JVO22" s="958"/>
      <c r="JVP22" s="958"/>
      <c r="JVQ22" s="958"/>
      <c r="JVR22" s="958"/>
      <c r="JVS22" s="958"/>
      <c r="JVT22" s="958"/>
      <c r="JVU22" s="958"/>
      <c r="JVV22" s="958"/>
      <c r="JVW22" s="958"/>
      <c r="JVX22" s="958"/>
      <c r="JVY22" s="958"/>
      <c r="JVZ22" s="958"/>
      <c r="JWA22" s="958"/>
      <c r="JWB22" s="958"/>
      <c r="JWC22" s="958"/>
      <c r="JWD22" s="958"/>
      <c r="JWE22" s="958"/>
      <c r="JWF22" s="958"/>
      <c r="JWG22" s="958"/>
      <c r="JWH22" s="958"/>
      <c r="JWI22" s="958"/>
      <c r="JWJ22" s="958"/>
      <c r="JWK22" s="958"/>
      <c r="JWL22" s="958"/>
      <c r="JWM22" s="958"/>
      <c r="JWN22" s="958"/>
      <c r="JWO22" s="958"/>
      <c r="JWP22" s="958"/>
      <c r="JWQ22" s="958"/>
      <c r="JWR22" s="958"/>
      <c r="JWS22" s="958"/>
      <c r="JWT22" s="958"/>
      <c r="JWU22" s="958"/>
      <c r="JWV22" s="958"/>
      <c r="JWW22" s="958"/>
      <c r="JWX22" s="958"/>
      <c r="JWY22" s="958"/>
      <c r="JWZ22" s="958"/>
      <c r="JXA22" s="958"/>
      <c r="JXB22" s="958"/>
      <c r="JXC22" s="958"/>
      <c r="JXD22" s="958"/>
      <c r="JXE22" s="958"/>
      <c r="JXF22" s="958"/>
      <c r="JXG22" s="958"/>
      <c r="JXH22" s="958"/>
      <c r="JXI22" s="958"/>
      <c r="JXJ22" s="958"/>
      <c r="JXK22" s="958"/>
      <c r="JXL22" s="958"/>
      <c r="JXM22" s="958"/>
      <c r="JXN22" s="958"/>
      <c r="JXO22" s="958"/>
      <c r="JXP22" s="958"/>
      <c r="JXQ22" s="958"/>
      <c r="JXR22" s="958"/>
      <c r="JXS22" s="958"/>
      <c r="JXT22" s="958"/>
      <c r="JXU22" s="958"/>
      <c r="JXV22" s="958"/>
      <c r="JXW22" s="958"/>
      <c r="JXX22" s="958"/>
      <c r="JXY22" s="958"/>
      <c r="JXZ22" s="958"/>
      <c r="JYA22" s="958"/>
      <c r="JYB22" s="958"/>
      <c r="JYC22" s="958"/>
      <c r="JYD22" s="958"/>
      <c r="JYE22" s="958"/>
      <c r="JYF22" s="958"/>
      <c r="JYG22" s="958"/>
      <c r="JYH22" s="958"/>
      <c r="JYI22" s="958"/>
      <c r="JYJ22" s="958"/>
      <c r="JYK22" s="958"/>
      <c r="JYL22" s="958"/>
      <c r="JYM22" s="958"/>
      <c r="JYN22" s="958"/>
      <c r="JYO22" s="958"/>
      <c r="JYP22" s="958"/>
      <c r="JYQ22" s="958"/>
      <c r="JYR22" s="958"/>
      <c r="JYS22" s="958"/>
      <c r="JYT22" s="958"/>
      <c r="JYU22" s="958"/>
      <c r="JYV22" s="958"/>
      <c r="JYW22" s="958"/>
      <c r="JYX22" s="958"/>
      <c r="JYY22" s="958"/>
      <c r="JYZ22" s="958"/>
      <c r="JZA22" s="958"/>
      <c r="JZB22" s="958"/>
      <c r="JZC22" s="958"/>
      <c r="JZD22" s="958"/>
      <c r="JZE22" s="958"/>
      <c r="JZF22" s="958"/>
      <c r="JZG22" s="958"/>
      <c r="JZH22" s="958"/>
      <c r="JZI22" s="958"/>
      <c r="JZJ22" s="958"/>
      <c r="JZK22" s="958"/>
      <c r="JZL22" s="958"/>
      <c r="JZM22" s="958"/>
      <c r="JZN22" s="958"/>
      <c r="JZO22" s="958"/>
      <c r="JZP22" s="958"/>
      <c r="JZQ22" s="958"/>
      <c r="JZR22" s="958"/>
      <c r="JZS22" s="958"/>
      <c r="JZT22" s="958"/>
      <c r="JZU22" s="958"/>
      <c r="JZV22" s="958"/>
      <c r="JZW22" s="958"/>
      <c r="JZX22" s="958"/>
      <c r="JZY22" s="958"/>
      <c r="JZZ22" s="958"/>
      <c r="KAA22" s="958"/>
      <c r="KAB22" s="958"/>
      <c r="KAC22" s="958"/>
      <c r="KAD22" s="958"/>
      <c r="KAE22" s="958"/>
      <c r="KAF22" s="958"/>
      <c r="KAG22" s="958"/>
      <c r="KAH22" s="958"/>
      <c r="KAI22" s="958"/>
      <c r="KAJ22" s="958"/>
      <c r="KAK22" s="958"/>
      <c r="KAL22" s="958"/>
      <c r="KAM22" s="958"/>
      <c r="KAN22" s="958"/>
      <c r="KAO22" s="958"/>
      <c r="KAP22" s="958"/>
      <c r="KAQ22" s="958"/>
      <c r="KAR22" s="958"/>
      <c r="KAS22" s="958"/>
      <c r="KAT22" s="958"/>
      <c r="KAU22" s="958"/>
      <c r="KAV22" s="958"/>
      <c r="KAW22" s="958"/>
      <c r="KAX22" s="958"/>
      <c r="KAY22" s="958"/>
      <c r="KAZ22" s="958"/>
      <c r="KBA22" s="958"/>
      <c r="KBB22" s="958"/>
      <c r="KBC22" s="958"/>
      <c r="KBD22" s="958"/>
      <c r="KBE22" s="958"/>
      <c r="KBF22" s="958"/>
      <c r="KBG22" s="958"/>
      <c r="KBH22" s="958"/>
      <c r="KBI22" s="958"/>
      <c r="KBJ22" s="958"/>
      <c r="KBK22" s="958"/>
      <c r="KBL22" s="958"/>
      <c r="KBM22" s="958"/>
      <c r="KBN22" s="958"/>
      <c r="KBO22" s="958"/>
      <c r="KBP22" s="958"/>
      <c r="KBQ22" s="958"/>
      <c r="KBR22" s="958"/>
      <c r="KBS22" s="958"/>
      <c r="KBT22" s="958"/>
      <c r="KBU22" s="958"/>
      <c r="KBV22" s="958"/>
      <c r="KBW22" s="958"/>
      <c r="KBX22" s="958"/>
      <c r="KBY22" s="958"/>
      <c r="KBZ22" s="958"/>
      <c r="KCA22" s="958"/>
      <c r="KCB22" s="958"/>
      <c r="KCC22" s="958"/>
      <c r="KCD22" s="958"/>
      <c r="KCE22" s="958"/>
      <c r="KCF22" s="958"/>
      <c r="KCG22" s="958"/>
      <c r="KCH22" s="958"/>
      <c r="KCI22" s="958"/>
      <c r="KCJ22" s="958"/>
      <c r="KCK22" s="958"/>
      <c r="KCL22" s="958"/>
      <c r="KCM22" s="958"/>
      <c r="KCN22" s="958"/>
      <c r="KCO22" s="958"/>
      <c r="KCP22" s="958"/>
      <c r="KCQ22" s="958"/>
      <c r="KCR22" s="958"/>
      <c r="KCS22" s="958"/>
      <c r="KCT22" s="958"/>
      <c r="KCU22" s="958"/>
      <c r="KCV22" s="958"/>
      <c r="KCW22" s="958"/>
      <c r="KCX22" s="958"/>
      <c r="KCY22" s="958"/>
      <c r="KCZ22" s="958"/>
      <c r="KDA22" s="958"/>
      <c r="KDB22" s="958"/>
      <c r="KDC22" s="958"/>
      <c r="KDD22" s="958"/>
      <c r="KDE22" s="958"/>
      <c r="KDF22" s="958"/>
      <c r="KDG22" s="958"/>
      <c r="KDH22" s="958"/>
      <c r="KDI22" s="958"/>
      <c r="KDJ22" s="958"/>
      <c r="KDK22" s="958"/>
      <c r="KDL22" s="958"/>
      <c r="KDM22" s="958"/>
      <c r="KDN22" s="958"/>
      <c r="KDO22" s="958"/>
      <c r="KDP22" s="958"/>
      <c r="KDQ22" s="958"/>
      <c r="KDR22" s="958"/>
      <c r="KDS22" s="958"/>
      <c r="KDT22" s="958"/>
      <c r="KDU22" s="958"/>
      <c r="KDV22" s="958"/>
      <c r="KDW22" s="958"/>
      <c r="KDX22" s="958"/>
      <c r="KDY22" s="958"/>
      <c r="KDZ22" s="958"/>
      <c r="KEA22" s="958"/>
      <c r="KEB22" s="958"/>
      <c r="KEC22" s="958"/>
      <c r="KED22" s="958"/>
      <c r="KEE22" s="958"/>
      <c r="KEF22" s="958"/>
      <c r="KEG22" s="958"/>
      <c r="KEH22" s="958"/>
      <c r="KEI22" s="958"/>
      <c r="KEJ22" s="958"/>
      <c r="KEK22" s="958"/>
      <c r="KEL22" s="958"/>
      <c r="KEM22" s="958"/>
      <c r="KEN22" s="958"/>
      <c r="KEO22" s="958"/>
      <c r="KEP22" s="958"/>
      <c r="KEQ22" s="958"/>
      <c r="KER22" s="958"/>
      <c r="KES22" s="958"/>
      <c r="KET22" s="958"/>
      <c r="KEU22" s="958"/>
      <c r="KEV22" s="958"/>
      <c r="KEW22" s="958"/>
      <c r="KEX22" s="958"/>
      <c r="KEY22" s="958"/>
      <c r="KEZ22" s="958"/>
      <c r="KFA22" s="958"/>
      <c r="KFB22" s="958"/>
      <c r="KFC22" s="958"/>
      <c r="KFD22" s="958"/>
      <c r="KFE22" s="958"/>
      <c r="KFF22" s="958"/>
      <c r="KFG22" s="958"/>
      <c r="KFH22" s="958"/>
      <c r="KFI22" s="958"/>
      <c r="KFJ22" s="958"/>
      <c r="KFK22" s="958"/>
      <c r="KFL22" s="958"/>
      <c r="KFM22" s="958"/>
      <c r="KFN22" s="958"/>
      <c r="KFO22" s="958"/>
      <c r="KFP22" s="958"/>
      <c r="KFQ22" s="958"/>
      <c r="KFR22" s="958"/>
      <c r="KFS22" s="958"/>
      <c r="KFT22" s="958"/>
      <c r="KFU22" s="958"/>
      <c r="KFV22" s="958"/>
      <c r="KFW22" s="958"/>
      <c r="KFX22" s="958"/>
      <c r="KFY22" s="958"/>
      <c r="KFZ22" s="958"/>
      <c r="KGA22" s="958"/>
      <c r="KGB22" s="958"/>
      <c r="KGC22" s="958"/>
      <c r="KGD22" s="958"/>
      <c r="KGE22" s="958"/>
      <c r="KGF22" s="958"/>
      <c r="KGG22" s="958"/>
      <c r="KGH22" s="958"/>
      <c r="KGI22" s="958"/>
      <c r="KGJ22" s="958"/>
      <c r="KGK22" s="958"/>
      <c r="KGL22" s="958"/>
      <c r="KGM22" s="958"/>
      <c r="KGN22" s="958"/>
      <c r="KGO22" s="958"/>
      <c r="KGP22" s="958"/>
      <c r="KGQ22" s="958"/>
      <c r="KGR22" s="958"/>
      <c r="KGS22" s="958"/>
      <c r="KGT22" s="958"/>
      <c r="KGU22" s="958"/>
      <c r="KGV22" s="958"/>
      <c r="KGW22" s="958"/>
      <c r="KGX22" s="958"/>
      <c r="KGY22" s="958"/>
      <c r="KGZ22" s="958"/>
      <c r="KHA22" s="958"/>
      <c r="KHB22" s="958"/>
      <c r="KHC22" s="958"/>
      <c r="KHD22" s="958"/>
      <c r="KHE22" s="958"/>
      <c r="KHF22" s="958"/>
      <c r="KHG22" s="958"/>
      <c r="KHH22" s="958"/>
      <c r="KHI22" s="958"/>
      <c r="KHJ22" s="958"/>
      <c r="KHK22" s="958"/>
      <c r="KHL22" s="958"/>
      <c r="KHM22" s="958"/>
      <c r="KHN22" s="958"/>
      <c r="KHO22" s="958"/>
      <c r="KHP22" s="958"/>
      <c r="KHQ22" s="958"/>
      <c r="KHR22" s="958"/>
      <c r="KHS22" s="958"/>
      <c r="KHT22" s="958"/>
      <c r="KHU22" s="958"/>
      <c r="KHV22" s="958"/>
      <c r="KHW22" s="958"/>
      <c r="KHX22" s="958"/>
      <c r="KHY22" s="958"/>
      <c r="KHZ22" s="958"/>
      <c r="KIA22" s="958"/>
      <c r="KIB22" s="958"/>
      <c r="KIC22" s="958"/>
      <c r="KID22" s="958"/>
      <c r="KIE22" s="958"/>
      <c r="KIF22" s="958"/>
      <c r="KIG22" s="958"/>
      <c r="KIH22" s="958"/>
      <c r="KII22" s="958"/>
      <c r="KIJ22" s="958"/>
      <c r="KIK22" s="958"/>
      <c r="KIL22" s="958"/>
      <c r="KIM22" s="958"/>
      <c r="KIN22" s="958"/>
      <c r="KIO22" s="958"/>
      <c r="KIP22" s="958"/>
      <c r="KIQ22" s="958"/>
      <c r="KIR22" s="958"/>
      <c r="KIS22" s="958"/>
      <c r="KIT22" s="958"/>
      <c r="KIU22" s="958"/>
      <c r="KIV22" s="958"/>
      <c r="KIW22" s="958"/>
      <c r="KIX22" s="958"/>
      <c r="KIY22" s="958"/>
      <c r="KIZ22" s="958"/>
      <c r="KJA22" s="958"/>
      <c r="KJB22" s="958"/>
      <c r="KJC22" s="958"/>
      <c r="KJD22" s="958"/>
      <c r="KJE22" s="958"/>
      <c r="KJF22" s="958"/>
      <c r="KJG22" s="958"/>
      <c r="KJH22" s="958"/>
      <c r="KJI22" s="958"/>
      <c r="KJJ22" s="958"/>
      <c r="KJK22" s="958"/>
      <c r="KJL22" s="958"/>
      <c r="KJM22" s="958"/>
      <c r="KJN22" s="958"/>
      <c r="KJO22" s="958"/>
      <c r="KJP22" s="958"/>
      <c r="KJQ22" s="958"/>
      <c r="KJR22" s="958"/>
      <c r="KJS22" s="958"/>
      <c r="KJT22" s="958"/>
      <c r="KJU22" s="958"/>
      <c r="KJV22" s="958"/>
      <c r="KJW22" s="958"/>
      <c r="KJX22" s="958"/>
      <c r="KJY22" s="958"/>
      <c r="KJZ22" s="958"/>
      <c r="KKA22" s="958"/>
      <c r="KKB22" s="958"/>
      <c r="KKC22" s="958"/>
      <c r="KKD22" s="958"/>
      <c r="KKE22" s="958"/>
      <c r="KKF22" s="958"/>
      <c r="KKG22" s="958"/>
      <c r="KKH22" s="958"/>
      <c r="KKI22" s="958"/>
      <c r="KKJ22" s="958"/>
      <c r="KKK22" s="958"/>
      <c r="KKL22" s="958"/>
      <c r="KKM22" s="958"/>
      <c r="KKN22" s="958"/>
      <c r="KKO22" s="958"/>
      <c r="KKP22" s="958"/>
      <c r="KKQ22" s="958"/>
      <c r="KKR22" s="958"/>
      <c r="KKS22" s="958"/>
      <c r="KKT22" s="958"/>
      <c r="KKU22" s="958"/>
      <c r="KKV22" s="958"/>
      <c r="KKW22" s="958"/>
      <c r="KKX22" s="958"/>
      <c r="KKY22" s="958"/>
      <c r="KKZ22" s="958"/>
      <c r="KLA22" s="958"/>
      <c r="KLB22" s="958"/>
      <c r="KLC22" s="958"/>
      <c r="KLD22" s="958"/>
      <c r="KLE22" s="958"/>
      <c r="KLF22" s="958"/>
      <c r="KLG22" s="958"/>
      <c r="KLH22" s="958"/>
      <c r="KLI22" s="958"/>
      <c r="KLJ22" s="958"/>
      <c r="KLK22" s="958"/>
      <c r="KLL22" s="958"/>
      <c r="KLM22" s="958"/>
      <c r="KLN22" s="958"/>
      <c r="KLO22" s="958"/>
      <c r="KLP22" s="958"/>
      <c r="KLQ22" s="958"/>
      <c r="KLR22" s="958"/>
      <c r="KLS22" s="958"/>
      <c r="KLT22" s="958"/>
      <c r="KLU22" s="958"/>
      <c r="KLV22" s="958"/>
      <c r="KLW22" s="958"/>
      <c r="KLX22" s="958"/>
      <c r="KLY22" s="958"/>
      <c r="KLZ22" s="958"/>
      <c r="KMA22" s="958"/>
      <c r="KMB22" s="958"/>
      <c r="KMC22" s="958"/>
      <c r="KMD22" s="958"/>
      <c r="KME22" s="958"/>
      <c r="KMF22" s="958"/>
      <c r="KMG22" s="958"/>
      <c r="KMH22" s="958"/>
      <c r="KMI22" s="958"/>
      <c r="KMJ22" s="958"/>
      <c r="KMK22" s="958"/>
      <c r="KML22" s="958"/>
      <c r="KMM22" s="958"/>
      <c r="KMN22" s="958"/>
      <c r="KMO22" s="958"/>
      <c r="KMP22" s="958"/>
      <c r="KMQ22" s="958"/>
      <c r="KMR22" s="958"/>
      <c r="KMS22" s="958"/>
      <c r="KMT22" s="958"/>
      <c r="KMU22" s="958"/>
      <c r="KMV22" s="958"/>
      <c r="KMW22" s="958"/>
      <c r="KMX22" s="958"/>
      <c r="KMY22" s="958"/>
      <c r="KMZ22" s="958"/>
      <c r="KNA22" s="958"/>
      <c r="KNB22" s="958"/>
      <c r="KNC22" s="958"/>
      <c r="KND22" s="958"/>
      <c r="KNE22" s="958"/>
      <c r="KNF22" s="958"/>
      <c r="KNG22" s="958"/>
      <c r="KNH22" s="958"/>
      <c r="KNI22" s="958"/>
      <c r="KNJ22" s="958"/>
      <c r="KNK22" s="958"/>
      <c r="KNL22" s="958"/>
      <c r="KNM22" s="958"/>
      <c r="KNN22" s="958"/>
      <c r="KNO22" s="958"/>
      <c r="KNP22" s="958"/>
      <c r="KNQ22" s="958"/>
      <c r="KNR22" s="958"/>
      <c r="KNS22" s="958"/>
      <c r="KNT22" s="958"/>
      <c r="KNU22" s="958"/>
      <c r="KNV22" s="958"/>
      <c r="KNW22" s="958"/>
      <c r="KNX22" s="958"/>
      <c r="KNY22" s="958"/>
      <c r="KNZ22" s="958"/>
      <c r="KOA22" s="958"/>
      <c r="KOB22" s="958"/>
      <c r="KOC22" s="958"/>
      <c r="KOD22" s="958"/>
      <c r="KOE22" s="958"/>
      <c r="KOF22" s="958"/>
      <c r="KOG22" s="958"/>
      <c r="KOH22" s="958"/>
      <c r="KOI22" s="958"/>
      <c r="KOJ22" s="958"/>
      <c r="KOK22" s="958"/>
      <c r="KOL22" s="958"/>
      <c r="KOM22" s="958"/>
      <c r="KON22" s="958"/>
      <c r="KOO22" s="958"/>
      <c r="KOP22" s="958"/>
      <c r="KOQ22" s="958"/>
      <c r="KOR22" s="958"/>
      <c r="KOS22" s="958"/>
      <c r="KOT22" s="958"/>
      <c r="KOU22" s="958"/>
      <c r="KOV22" s="958"/>
      <c r="KOW22" s="958"/>
      <c r="KOX22" s="958"/>
      <c r="KOY22" s="958"/>
      <c r="KOZ22" s="958"/>
      <c r="KPA22" s="958"/>
      <c r="KPB22" s="958"/>
      <c r="KPC22" s="958"/>
      <c r="KPD22" s="958"/>
      <c r="KPE22" s="958"/>
      <c r="KPF22" s="958"/>
      <c r="KPG22" s="958"/>
      <c r="KPH22" s="958"/>
      <c r="KPI22" s="958"/>
      <c r="KPJ22" s="958"/>
      <c r="KPK22" s="958"/>
      <c r="KPL22" s="958"/>
      <c r="KPM22" s="958"/>
      <c r="KPN22" s="958"/>
      <c r="KPO22" s="958"/>
      <c r="KPP22" s="958"/>
      <c r="KPQ22" s="958"/>
      <c r="KPR22" s="958"/>
      <c r="KPS22" s="958"/>
      <c r="KPT22" s="958"/>
      <c r="KPU22" s="958"/>
      <c r="KPV22" s="958"/>
      <c r="KPW22" s="958"/>
      <c r="KPX22" s="958"/>
      <c r="KPY22" s="958"/>
      <c r="KPZ22" s="958"/>
      <c r="KQA22" s="958"/>
      <c r="KQB22" s="958"/>
      <c r="KQC22" s="958"/>
      <c r="KQD22" s="958"/>
      <c r="KQE22" s="958"/>
      <c r="KQF22" s="958"/>
      <c r="KQG22" s="958"/>
      <c r="KQH22" s="958"/>
      <c r="KQI22" s="958"/>
      <c r="KQJ22" s="958"/>
      <c r="KQK22" s="958"/>
      <c r="KQL22" s="958"/>
      <c r="KQM22" s="958"/>
      <c r="KQN22" s="958"/>
      <c r="KQO22" s="958"/>
      <c r="KQP22" s="958"/>
      <c r="KQQ22" s="958"/>
      <c r="KQR22" s="958"/>
      <c r="KQS22" s="958"/>
      <c r="KQT22" s="958"/>
      <c r="KQU22" s="958"/>
      <c r="KQV22" s="958"/>
      <c r="KQW22" s="958"/>
      <c r="KQX22" s="958"/>
      <c r="KQY22" s="958"/>
      <c r="KQZ22" s="958"/>
      <c r="KRA22" s="958"/>
      <c r="KRB22" s="958"/>
      <c r="KRC22" s="958"/>
      <c r="KRD22" s="958"/>
      <c r="KRE22" s="958"/>
      <c r="KRF22" s="958"/>
      <c r="KRG22" s="958"/>
      <c r="KRH22" s="958"/>
      <c r="KRI22" s="958"/>
      <c r="KRJ22" s="958"/>
      <c r="KRK22" s="958"/>
      <c r="KRL22" s="958"/>
      <c r="KRM22" s="958"/>
      <c r="KRN22" s="958"/>
      <c r="KRO22" s="958"/>
      <c r="KRP22" s="958"/>
      <c r="KRQ22" s="958"/>
      <c r="KRR22" s="958"/>
      <c r="KRS22" s="958"/>
      <c r="KRT22" s="958"/>
      <c r="KRU22" s="958"/>
      <c r="KRV22" s="958"/>
      <c r="KRW22" s="958"/>
      <c r="KRX22" s="958"/>
      <c r="KRY22" s="958"/>
      <c r="KRZ22" s="958"/>
      <c r="KSA22" s="958"/>
      <c r="KSB22" s="958"/>
      <c r="KSC22" s="958"/>
      <c r="KSD22" s="958"/>
      <c r="KSE22" s="958"/>
      <c r="KSF22" s="958"/>
      <c r="KSG22" s="958"/>
      <c r="KSH22" s="958"/>
      <c r="KSI22" s="958"/>
      <c r="KSJ22" s="958"/>
      <c r="KSK22" s="958"/>
      <c r="KSL22" s="958"/>
      <c r="KSM22" s="958"/>
      <c r="KSN22" s="958"/>
      <c r="KSO22" s="958"/>
      <c r="KSP22" s="958"/>
      <c r="KSQ22" s="958"/>
      <c r="KSR22" s="958"/>
      <c r="KSS22" s="958"/>
      <c r="KST22" s="958"/>
      <c r="KSU22" s="958"/>
      <c r="KSV22" s="958"/>
      <c r="KSW22" s="958"/>
      <c r="KSX22" s="958"/>
      <c r="KSY22" s="958"/>
      <c r="KSZ22" s="958"/>
      <c r="KTA22" s="958"/>
      <c r="KTB22" s="958"/>
      <c r="KTC22" s="958"/>
      <c r="KTD22" s="958"/>
      <c r="KTE22" s="958"/>
      <c r="KTF22" s="958"/>
      <c r="KTG22" s="958"/>
      <c r="KTH22" s="958"/>
      <c r="KTI22" s="958"/>
      <c r="KTJ22" s="958"/>
      <c r="KTK22" s="958"/>
      <c r="KTL22" s="958"/>
      <c r="KTM22" s="958"/>
      <c r="KTN22" s="958"/>
      <c r="KTO22" s="958"/>
      <c r="KTP22" s="958"/>
      <c r="KTQ22" s="958"/>
      <c r="KTR22" s="958"/>
      <c r="KTS22" s="958"/>
      <c r="KTT22" s="958"/>
      <c r="KTU22" s="958"/>
      <c r="KTV22" s="958"/>
      <c r="KTW22" s="958"/>
      <c r="KTX22" s="958"/>
      <c r="KTY22" s="958"/>
      <c r="KTZ22" s="958"/>
      <c r="KUA22" s="958"/>
      <c r="KUB22" s="958"/>
      <c r="KUC22" s="958"/>
      <c r="KUD22" s="958"/>
      <c r="KUE22" s="958"/>
      <c r="KUF22" s="958"/>
      <c r="KUG22" s="958"/>
      <c r="KUH22" s="958"/>
      <c r="KUI22" s="958"/>
      <c r="KUJ22" s="958"/>
      <c r="KUK22" s="958"/>
      <c r="KUL22" s="958"/>
      <c r="KUM22" s="958"/>
      <c r="KUN22" s="958"/>
      <c r="KUO22" s="958"/>
      <c r="KUP22" s="958"/>
      <c r="KUQ22" s="958"/>
      <c r="KUR22" s="958"/>
      <c r="KUS22" s="958"/>
      <c r="KUT22" s="958"/>
      <c r="KUU22" s="958"/>
      <c r="KUV22" s="958"/>
      <c r="KUW22" s="958"/>
      <c r="KUX22" s="958"/>
      <c r="KUY22" s="958"/>
      <c r="KUZ22" s="958"/>
      <c r="KVA22" s="958"/>
      <c r="KVB22" s="958"/>
      <c r="KVC22" s="958"/>
      <c r="KVD22" s="958"/>
      <c r="KVE22" s="958"/>
      <c r="KVF22" s="958"/>
      <c r="KVG22" s="958"/>
      <c r="KVH22" s="958"/>
      <c r="KVI22" s="958"/>
      <c r="KVJ22" s="958"/>
      <c r="KVK22" s="958"/>
      <c r="KVL22" s="958"/>
      <c r="KVM22" s="958"/>
      <c r="KVN22" s="958"/>
      <c r="KVO22" s="958"/>
      <c r="KVP22" s="958"/>
      <c r="KVQ22" s="958"/>
      <c r="KVR22" s="958"/>
      <c r="KVS22" s="958"/>
      <c r="KVT22" s="958"/>
      <c r="KVU22" s="958"/>
      <c r="KVV22" s="958"/>
      <c r="KVW22" s="958"/>
      <c r="KVX22" s="958"/>
      <c r="KVY22" s="958"/>
      <c r="KVZ22" s="958"/>
      <c r="KWA22" s="958"/>
      <c r="KWB22" s="958"/>
      <c r="KWC22" s="958"/>
      <c r="KWD22" s="958"/>
      <c r="KWE22" s="958"/>
      <c r="KWF22" s="958"/>
      <c r="KWG22" s="958"/>
      <c r="KWH22" s="958"/>
      <c r="KWI22" s="958"/>
      <c r="KWJ22" s="958"/>
      <c r="KWK22" s="958"/>
      <c r="KWL22" s="958"/>
      <c r="KWM22" s="958"/>
      <c r="KWN22" s="958"/>
      <c r="KWO22" s="958"/>
      <c r="KWP22" s="958"/>
      <c r="KWQ22" s="958"/>
      <c r="KWR22" s="958"/>
      <c r="KWS22" s="958"/>
      <c r="KWT22" s="958"/>
      <c r="KWU22" s="958"/>
      <c r="KWV22" s="958"/>
      <c r="KWW22" s="958"/>
      <c r="KWX22" s="958"/>
      <c r="KWY22" s="958"/>
      <c r="KWZ22" s="958"/>
      <c r="KXA22" s="958"/>
      <c r="KXB22" s="958"/>
      <c r="KXC22" s="958"/>
      <c r="KXD22" s="958"/>
      <c r="KXE22" s="958"/>
      <c r="KXF22" s="958"/>
      <c r="KXG22" s="958"/>
      <c r="KXH22" s="958"/>
      <c r="KXI22" s="958"/>
      <c r="KXJ22" s="958"/>
      <c r="KXK22" s="958"/>
      <c r="KXL22" s="958"/>
      <c r="KXM22" s="958"/>
      <c r="KXN22" s="958"/>
      <c r="KXO22" s="958"/>
      <c r="KXP22" s="958"/>
      <c r="KXQ22" s="958"/>
      <c r="KXR22" s="958"/>
      <c r="KXS22" s="958"/>
      <c r="KXT22" s="958"/>
      <c r="KXU22" s="958"/>
      <c r="KXV22" s="958"/>
      <c r="KXW22" s="958"/>
      <c r="KXX22" s="958"/>
      <c r="KXY22" s="958"/>
      <c r="KXZ22" s="958"/>
      <c r="KYA22" s="958"/>
      <c r="KYB22" s="958"/>
      <c r="KYC22" s="958"/>
      <c r="KYD22" s="958"/>
      <c r="KYE22" s="958"/>
      <c r="KYF22" s="958"/>
      <c r="KYG22" s="958"/>
      <c r="KYH22" s="958"/>
      <c r="KYI22" s="958"/>
      <c r="KYJ22" s="958"/>
      <c r="KYK22" s="958"/>
      <c r="KYL22" s="958"/>
      <c r="KYM22" s="958"/>
      <c r="KYN22" s="958"/>
      <c r="KYO22" s="958"/>
      <c r="KYP22" s="958"/>
      <c r="KYQ22" s="958"/>
      <c r="KYR22" s="958"/>
      <c r="KYS22" s="958"/>
      <c r="KYT22" s="958"/>
      <c r="KYU22" s="958"/>
      <c r="KYV22" s="958"/>
      <c r="KYW22" s="958"/>
      <c r="KYX22" s="958"/>
      <c r="KYY22" s="958"/>
      <c r="KYZ22" s="958"/>
      <c r="KZA22" s="958"/>
      <c r="KZB22" s="958"/>
      <c r="KZC22" s="958"/>
      <c r="KZD22" s="958"/>
      <c r="KZE22" s="958"/>
      <c r="KZF22" s="958"/>
      <c r="KZG22" s="958"/>
      <c r="KZH22" s="958"/>
      <c r="KZI22" s="958"/>
      <c r="KZJ22" s="958"/>
      <c r="KZK22" s="958"/>
      <c r="KZL22" s="958"/>
      <c r="KZM22" s="958"/>
      <c r="KZN22" s="958"/>
      <c r="KZO22" s="958"/>
      <c r="KZP22" s="958"/>
      <c r="KZQ22" s="958"/>
      <c r="KZR22" s="958"/>
      <c r="KZS22" s="958"/>
      <c r="KZT22" s="958"/>
      <c r="KZU22" s="958"/>
      <c r="KZV22" s="958"/>
      <c r="KZW22" s="958"/>
      <c r="KZX22" s="958"/>
      <c r="KZY22" s="958"/>
      <c r="KZZ22" s="958"/>
      <c r="LAA22" s="958"/>
      <c r="LAB22" s="958"/>
      <c r="LAC22" s="958"/>
      <c r="LAD22" s="958"/>
      <c r="LAE22" s="958"/>
      <c r="LAF22" s="958"/>
      <c r="LAG22" s="958"/>
      <c r="LAH22" s="958"/>
      <c r="LAI22" s="958"/>
      <c r="LAJ22" s="958"/>
      <c r="LAK22" s="958"/>
      <c r="LAL22" s="958"/>
      <c r="LAM22" s="958"/>
      <c r="LAN22" s="958"/>
      <c r="LAO22" s="958"/>
      <c r="LAP22" s="958"/>
      <c r="LAQ22" s="958"/>
      <c r="LAR22" s="958"/>
      <c r="LAS22" s="958"/>
      <c r="LAT22" s="958"/>
      <c r="LAU22" s="958"/>
      <c r="LAV22" s="958"/>
      <c r="LAW22" s="958"/>
      <c r="LAX22" s="958"/>
      <c r="LAY22" s="958"/>
      <c r="LAZ22" s="958"/>
      <c r="LBA22" s="958"/>
      <c r="LBB22" s="958"/>
      <c r="LBC22" s="958"/>
      <c r="LBD22" s="958"/>
      <c r="LBE22" s="958"/>
      <c r="LBF22" s="958"/>
      <c r="LBG22" s="958"/>
      <c r="LBH22" s="958"/>
      <c r="LBI22" s="958"/>
      <c r="LBJ22" s="958"/>
      <c r="LBK22" s="958"/>
      <c r="LBL22" s="958"/>
      <c r="LBM22" s="958"/>
      <c r="LBN22" s="958"/>
      <c r="LBO22" s="958"/>
      <c r="LBP22" s="958"/>
      <c r="LBQ22" s="958"/>
      <c r="LBR22" s="958"/>
      <c r="LBS22" s="958"/>
      <c r="LBT22" s="958"/>
      <c r="LBU22" s="958"/>
      <c r="LBV22" s="958"/>
      <c r="LBW22" s="958"/>
      <c r="LBX22" s="958"/>
      <c r="LBY22" s="958"/>
      <c r="LBZ22" s="958"/>
      <c r="LCA22" s="958"/>
      <c r="LCB22" s="958"/>
      <c r="LCC22" s="958"/>
      <c r="LCD22" s="958"/>
      <c r="LCE22" s="958"/>
      <c r="LCF22" s="958"/>
      <c r="LCG22" s="958"/>
      <c r="LCH22" s="958"/>
      <c r="LCI22" s="958"/>
      <c r="LCJ22" s="958"/>
      <c r="LCK22" s="958"/>
      <c r="LCL22" s="958"/>
      <c r="LCM22" s="958"/>
      <c r="LCN22" s="958"/>
      <c r="LCO22" s="958"/>
      <c r="LCP22" s="958"/>
      <c r="LCQ22" s="958"/>
      <c r="LCR22" s="958"/>
      <c r="LCS22" s="958"/>
      <c r="LCT22" s="958"/>
      <c r="LCU22" s="958"/>
      <c r="LCV22" s="958"/>
      <c r="LCW22" s="958"/>
      <c r="LCX22" s="958"/>
      <c r="LCY22" s="958"/>
      <c r="LCZ22" s="958"/>
      <c r="LDA22" s="958"/>
      <c r="LDB22" s="958"/>
      <c r="LDC22" s="958"/>
      <c r="LDD22" s="958"/>
      <c r="LDE22" s="958"/>
      <c r="LDF22" s="958"/>
      <c r="LDG22" s="958"/>
      <c r="LDH22" s="958"/>
      <c r="LDI22" s="958"/>
      <c r="LDJ22" s="958"/>
      <c r="LDK22" s="958"/>
      <c r="LDL22" s="958"/>
      <c r="LDM22" s="958"/>
      <c r="LDN22" s="958"/>
      <c r="LDO22" s="958"/>
      <c r="LDP22" s="958"/>
      <c r="LDQ22" s="958"/>
      <c r="LDR22" s="958"/>
      <c r="LDS22" s="958"/>
      <c r="LDT22" s="958"/>
      <c r="LDU22" s="958"/>
      <c r="LDV22" s="958"/>
      <c r="LDW22" s="958"/>
      <c r="LDX22" s="958"/>
      <c r="LDY22" s="958"/>
      <c r="LDZ22" s="958"/>
      <c r="LEA22" s="958"/>
      <c r="LEB22" s="958"/>
      <c r="LEC22" s="958"/>
      <c r="LED22" s="958"/>
      <c r="LEE22" s="958"/>
      <c r="LEF22" s="958"/>
      <c r="LEG22" s="958"/>
      <c r="LEH22" s="958"/>
      <c r="LEI22" s="958"/>
      <c r="LEJ22" s="958"/>
      <c r="LEK22" s="958"/>
      <c r="LEL22" s="958"/>
      <c r="LEM22" s="958"/>
      <c r="LEN22" s="958"/>
      <c r="LEO22" s="958"/>
      <c r="LEP22" s="958"/>
      <c r="LEQ22" s="958"/>
      <c r="LER22" s="958"/>
      <c r="LES22" s="958"/>
      <c r="LET22" s="958"/>
      <c r="LEU22" s="958"/>
      <c r="LEV22" s="958"/>
      <c r="LEW22" s="958"/>
      <c r="LEX22" s="958"/>
      <c r="LEY22" s="958"/>
      <c r="LEZ22" s="958"/>
      <c r="LFA22" s="958"/>
      <c r="LFB22" s="958"/>
      <c r="LFC22" s="958"/>
      <c r="LFD22" s="958"/>
      <c r="LFE22" s="958"/>
      <c r="LFF22" s="958"/>
      <c r="LFG22" s="958"/>
      <c r="LFH22" s="958"/>
      <c r="LFI22" s="958"/>
      <c r="LFJ22" s="958"/>
      <c r="LFK22" s="958"/>
      <c r="LFL22" s="958"/>
      <c r="LFM22" s="958"/>
      <c r="LFN22" s="958"/>
      <c r="LFO22" s="958"/>
      <c r="LFP22" s="958"/>
      <c r="LFQ22" s="958"/>
      <c r="LFR22" s="958"/>
      <c r="LFS22" s="958"/>
      <c r="LFT22" s="958"/>
      <c r="LFU22" s="958"/>
      <c r="LFV22" s="958"/>
      <c r="LFW22" s="958"/>
      <c r="LFX22" s="958"/>
      <c r="LFY22" s="958"/>
      <c r="LFZ22" s="958"/>
      <c r="LGA22" s="958"/>
      <c r="LGB22" s="958"/>
      <c r="LGC22" s="958"/>
      <c r="LGD22" s="958"/>
      <c r="LGE22" s="958"/>
      <c r="LGF22" s="958"/>
      <c r="LGG22" s="958"/>
      <c r="LGH22" s="958"/>
      <c r="LGI22" s="958"/>
      <c r="LGJ22" s="958"/>
      <c r="LGK22" s="958"/>
      <c r="LGL22" s="958"/>
      <c r="LGM22" s="958"/>
      <c r="LGN22" s="958"/>
      <c r="LGO22" s="958"/>
      <c r="LGP22" s="958"/>
      <c r="LGQ22" s="958"/>
      <c r="LGR22" s="958"/>
      <c r="LGS22" s="958"/>
      <c r="LGT22" s="958"/>
      <c r="LGU22" s="958"/>
      <c r="LGV22" s="958"/>
      <c r="LGW22" s="958"/>
      <c r="LGX22" s="958"/>
      <c r="LGY22" s="958"/>
      <c r="LGZ22" s="958"/>
      <c r="LHA22" s="958"/>
      <c r="LHB22" s="958"/>
      <c r="LHC22" s="958"/>
      <c r="LHD22" s="958"/>
      <c r="LHE22" s="958"/>
      <c r="LHF22" s="958"/>
      <c r="LHG22" s="958"/>
      <c r="LHH22" s="958"/>
      <c r="LHI22" s="958"/>
      <c r="LHJ22" s="958"/>
      <c r="LHK22" s="958"/>
      <c r="LHL22" s="958"/>
      <c r="LHM22" s="958"/>
      <c r="LHN22" s="958"/>
      <c r="LHO22" s="958"/>
      <c r="LHP22" s="958"/>
      <c r="LHQ22" s="958"/>
      <c r="LHR22" s="958"/>
      <c r="LHS22" s="958"/>
      <c r="LHT22" s="958"/>
      <c r="LHU22" s="958"/>
      <c r="LHV22" s="958"/>
      <c r="LHW22" s="958"/>
      <c r="LHX22" s="958"/>
      <c r="LHY22" s="958"/>
      <c r="LHZ22" s="958"/>
      <c r="LIA22" s="958"/>
      <c r="LIB22" s="958"/>
      <c r="LIC22" s="958"/>
      <c r="LID22" s="958"/>
      <c r="LIE22" s="958"/>
      <c r="LIF22" s="958"/>
      <c r="LIG22" s="958"/>
      <c r="LIH22" s="958"/>
      <c r="LII22" s="958"/>
      <c r="LIJ22" s="958"/>
      <c r="LIK22" s="958"/>
      <c r="LIL22" s="958"/>
      <c r="LIM22" s="958"/>
      <c r="LIN22" s="958"/>
      <c r="LIO22" s="958"/>
      <c r="LIP22" s="958"/>
      <c r="LIQ22" s="958"/>
      <c r="LIR22" s="958"/>
      <c r="LIS22" s="958"/>
      <c r="LIT22" s="958"/>
      <c r="LIU22" s="958"/>
      <c r="LIV22" s="958"/>
      <c r="LIW22" s="958"/>
      <c r="LIX22" s="958"/>
      <c r="LIY22" s="958"/>
      <c r="LIZ22" s="958"/>
      <c r="LJA22" s="958"/>
      <c r="LJB22" s="958"/>
      <c r="LJC22" s="958"/>
      <c r="LJD22" s="958"/>
      <c r="LJE22" s="958"/>
      <c r="LJF22" s="958"/>
      <c r="LJG22" s="958"/>
      <c r="LJH22" s="958"/>
      <c r="LJI22" s="958"/>
      <c r="LJJ22" s="958"/>
      <c r="LJK22" s="958"/>
      <c r="LJL22" s="958"/>
      <c r="LJM22" s="958"/>
      <c r="LJN22" s="958"/>
      <c r="LJO22" s="958"/>
      <c r="LJP22" s="958"/>
      <c r="LJQ22" s="958"/>
      <c r="LJR22" s="958"/>
      <c r="LJS22" s="958"/>
      <c r="LJT22" s="958"/>
      <c r="LJU22" s="958"/>
      <c r="LJV22" s="958"/>
      <c r="LJW22" s="958"/>
      <c r="LJX22" s="958"/>
      <c r="LJY22" s="958"/>
      <c r="LJZ22" s="958"/>
      <c r="LKA22" s="958"/>
      <c r="LKB22" s="958"/>
      <c r="LKC22" s="958"/>
      <c r="LKD22" s="958"/>
      <c r="LKE22" s="958"/>
      <c r="LKF22" s="958"/>
      <c r="LKG22" s="958"/>
      <c r="LKH22" s="958"/>
      <c r="LKI22" s="958"/>
      <c r="LKJ22" s="958"/>
      <c r="LKK22" s="958"/>
      <c r="LKL22" s="958"/>
      <c r="LKM22" s="958"/>
      <c r="LKN22" s="958"/>
      <c r="LKO22" s="958"/>
      <c r="LKP22" s="958"/>
      <c r="LKQ22" s="958"/>
      <c r="LKR22" s="958"/>
      <c r="LKS22" s="958"/>
      <c r="LKT22" s="958"/>
      <c r="LKU22" s="958"/>
      <c r="LKV22" s="958"/>
      <c r="LKW22" s="958"/>
      <c r="LKX22" s="958"/>
      <c r="LKY22" s="958"/>
      <c r="LKZ22" s="958"/>
      <c r="LLA22" s="958"/>
      <c r="LLB22" s="958"/>
      <c r="LLC22" s="958"/>
      <c r="LLD22" s="958"/>
      <c r="LLE22" s="958"/>
      <c r="LLF22" s="958"/>
      <c r="LLG22" s="958"/>
      <c r="LLH22" s="958"/>
      <c r="LLI22" s="958"/>
      <c r="LLJ22" s="958"/>
      <c r="LLK22" s="958"/>
      <c r="LLL22" s="958"/>
      <c r="LLM22" s="958"/>
      <c r="LLN22" s="958"/>
      <c r="LLO22" s="958"/>
      <c r="LLP22" s="958"/>
      <c r="LLQ22" s="958"/>
      <c r="LLR22" s="958"/>
      <c r="LLS22" s="958"/>
      <c r="LLT22" s="958"/>
      <c r="LLU22" s="958"/>
      <c r="LLV22" s="958"/>
      <c r="LLW22" s="958"/>
      <c r="LLX22" s="958"/>
      <c r="LLY22" s="958"/>
      <c r="LLZ22" s="958"/>
      <c r="LMA22" s="958"/>
      <c r="LMB22" s="958"/>
      <c r="LMC22" s="958"/>
      <c r="LMD22" s="958"/>
      <c r="LME22" s="958"/>
      <c r="LMF22" s="958"/>
      <c r="LMG22" s="958"/>
      <c r="LMH22" s="958"/>
      <c r="LMI22" s="958"/>
      <c r="LMJ22" s="958"/>
      <c r="LMK22" s="958"/>
      <c r="LML22" s="958"/>
      <c r="LMM22" s="958"/>
      <c r="LMN22" s="958"/>
      <c r="LMO22" s="958"/>
      <c r="LMP22" s="958"/>
      <c r="LMQ22" s="958"/>
      <c r="LMR22" s="958"/>
      <c r="LMS22" s="958"/>
      <c r="LMT22" s="958"/>
      <c r="LMU22" s="958"/>
      <c r="LMV22" s="958"/>
      <c r="LMW22" s="958"/>
      <c r="LMX22" s="958"/>
      <c r="LMY22" s="958"/>
      <c r="LMZ22" s="958"/>
      <c r="LNA22" s="958"/>
      <c r="LNB22" s="958"/>
      <c r="LNC22" s="958"/>
      <c r="LND22" s="958"/>
      <c r="LNE22" s="958"/>
      <c r="LNF22" s="958"/>
      <c r="LNG22" s="958"/>
      <c r="LNH22" s="958"/>
      <c r="LNI22" s="958"/>
      <c r="LNJ22" s="958"/>
      <c r="LNK22" s="958"/>
      <c r="LNL22" s="958"/>
      <c r="LNM22" s="958"/>
      <c r="LNN22" s="958"/>
      <c r="LNO22" s="958"/>
      <c r="LNP22" s="958"/>
      <c r="LNQ22" s="958"/>
      <c r="LNR22" s="958"/>
      <c r="LNS22" s="958"/>
      <c r="LNT22" s="958"/>
      <c r="LNU22" s="958"/>
      <c r="LNV22" s="958"/>
      <c r="LNW22" s="958"/>
      <c r="LNX22" s="958"/>
      <c r="LNY22" s="958"/>
      <c r="LNZ22" s="958"/>
      <c r="LOA22" s="958"/>
      <c r="LOB22" s="958"/>
      <c r="LOC22" s="958"/>
      <c r="LOD22" s="958"/>
      <c r="LOE22" s="958"/>
      <c r="LOF22" s="958"/>
      <c r="LOG22" s="958"/>
      <c r="LOH22" s="958"/>
      <c r="LOI22" s="958"/>
      <c r="LOJ22" s="958"/>
      <c r="LOK22" s="958"/>
      <c r="LOL22" s="958"/>
      <c r="LOM22" s="958"/>
      <c r="LON22" s="958"/>
      <c r="LOO22" s="958"/>
      <c r="LOP22" s="958"/>
      <c r="LOQ22" s="958"/>
      <c r="LOR22" s="958"/>
      <c r="LOS22" s="958"/>
      <c r="LOT22" s="958"/>
      <c r="LOU22" s="958"/>
      <c r="LOV22" s="958"/>
      <c r="LOW22" s="958"/>
      <c r="LOX22" s="958"/>
      <c r="LOY22" s="958"/>
      <c r="LOZ22" s="958"/>
      <c r="LPA22" s="958"/>
      <c r="LPB22" s="958"/>
      <c r="LPC22" s="958"/>
      <c r="LPD22" s="958"/>
      <c r="LPE22" s="958"/>
      <c r="LPF22" s="958"/>
      <c r="LPG22" s="958"/>
      <c r="LPH22" s="958"/>
      <c r="LPI22" s="958"/>
      <c r="LPJ22" s="958"/>
      <c r="LPK22" s="958"/>
      <c r="LPL22" s="958"/>
      <c r="LPM22" s="958"/>
      <c r="LPN22" s="958"/>
      <c r="LPO22" s="958"/>
      <c r="LPP22" s="958"/>
      <c r="LPQ22" s="958"/>
      <c r="LPR22" s="958"/>
      <c r="LPS22" s="958"/>
      <c r="LPT22" s="958"/>
      <c r="LPU22" s="958"/>
      <c r="LPV22" s="958"/>
      <c r="LPW22" s="958"/>
      <c r="LPX22" s="958"/>
      <c r="LPY22" s="958"/>
      <c r="LPZ22" s="958"/>
      <c r="LQA22" s="958"/>
      <c r="LQB22" s="958"/>
      <c r="LQC22" s="958"/>
      <c r="LQD22" s="958"/>
      <c r="LQE22" s="958"/>
      <c r="LQF22" s="958"/>
      <c r="LQG22" s="958"/>
      <c r="LQH22" s="958"/>
      <c r="LQI22" s="958"/>
      <c r="LQJ22" s="958"/>
      <c r="LQK22" s="958"/>
      <c r="LQL22" s="958"/>
      <c r="LQM22" s="958"/>
      <c r="LQN22" s="958"/>
      <c r="LQO22" s="958"/>
      <c r="LQP22" s="958"/>
      <c r="LQQ22" s="958"/>
      <c r="LQR22" s="958"/>
      <c r="LQS22" s="958"/>
      <c r="LQT22" s="958"/>
      <c r="LQU22" s="958"/>
      <c r="LQV22" s="958"/>
      <c r="LQW22" s="958"/>
      <c r="LQX22" s="958"/>
      <c r="LQY22" s="958"/>
      <c r="LQZ22" s="958"/>
      <c r="LRA22" s="958"/>
      <c r="LRB22" s="958"/>
      <c r="LRC22" s="958"/>
      <c r="LRD22" s="958"/>
      <c r="LRE22" s="958"/>
      <c r="LRF22" s="958"/>
      <c r="LRG22" s="958"/>
      <c r="LRH22" s="958"/>
      <c r="LRI22" s="958"/>
      <c r="LRJ22" s="958"/>
      <c r="LRK22" s="958"/>
      <c r="LRL22" s="958"/>
      <c r="LRM22" s="958"/>
      <c r="LRN22" s="958"/>
      <c r="LRO22" s="958"/>
      <c r="LRP22" s="958"/>
      <c r="LRQ22" s="958"/>
      <c r="LRR22" s="958"/>
      <c r="LRS22" s="958"/>
      <c r="LRT22" s="958"/>
      <c r="LRU22" s="958"/>
      <c r="LRV22" s="958"/>
      <c r="LRW22" s="958"/>
      <c r="LRX22" s="958"/>
      <c r="LRY22" s="958"/>
      <c r="LRZ22" s="958"/>
      <c r="LSA22" s="958"/>
      <c r="LSB22" s="958"/>
      <c r="LSC22" s="958"/>
      <c r="LSD22" s="958"/>
      <c r="LSE22" s="958"/>
      <c r="LSF22" s="958"/>
      <c r="LSG22" s="958"/>
      <c r="LSH22" s="958"/>
      <c r="LSI22" s="958"/>
      <c r="LSJ22" s="958"/>
      <c r="LSK22" s="958"/>
      <c r="LSL22" s="958"/>
      <c r="LSM22" s="958"/>
      <c r="LSN22" s="958"/>
      <c r="LSO22" s="958"/>
      <c r="LSP22" s="958"/>
      <c r="LSQ22" s="958"/>
      <c r="LSR22" s="958"/>
      <c r="LSS22" s="958"/>
      <c r="LST22" s="958"/>
      <c r="LSU22" s="958"/>
      <c r="LSV22" s="958"/>
      <c r="LSW22" s="958"/>
      <c r="LSX22" s="958"/>
      <c r="LSY22" s="958"/>
      <c r="LSZ22" s="958"/>
      <c r="LTA22" s="958"/>
      <c r="LTB22" s="958"/>
      <c r="LTC22" s="958"/>
      <c r="LTD22" s="958"/>
      <c r="LTE22" s="958"/>
      <c r="LTF22" s="958"/>
      <c r="LTG22" s="958"/>
      <c r="LTH22" s="958"/>
      <c r="LTI22" s="958"/>
      <c r="LTJ22" s="958"/>
      <c r="LTK22" s="958"/>
      <c r="LTL22" s="958"/>
      <c r="LTM22" s="958"/>
      <c r="LTN22" s="958"/>
      <c r="LTO22" s="958"/>
      <c r="LTP22" s="958"/>
      <c r="LTQ22" s="958"/>
      <c r="LTR22" s="958"/>
      <c r="LTS22" s="958"/>
      <c r="LTT22" s="958"/>
      <c r="LTU22" s="958"/>
      <c r="LTV22" s="958"/>
      <c r="LTW22" s="958"/>
      <c r="LTX22" s="958"/>
      <c r="LTY22" s="958"/>
      <c r="LTZ22" s="958"/>
      <c r="LUA22" s="958"/>
      <c r="LUB22" s="958"/>
      <c r="LUC22" s="958"/>
      <c r="LUD22" s="958"/>
      <c r="LUE22" s="958"/>
      <c r="LUF22" s="958"/>
      <c r="LUG22" s="958"/>
      <c r="LUH22" s="958"/>
      <c r="LUI22" s="958"/>
      <c r="LUJ22" s="958"/>
      <c r="LUK22" s="958"/>
      <c r="LUL22" s="958"/>
      <c r="LUM22" s="958"/>
      <c r="LUN22" s="958"/>
      <c r="LUO22" s="958"/>
      <c r="LUP22" s="958"/>
      <c r="LUQ22" s="958"/>
      <c r="LUR22" s="958"/>
      <c r="LUS22" s="958"/>
      <c r="LUT22" s="958"/>
      <c r="LUU22" s="958"/>
      <c r="LUV22" s="958"/>
      <c r="LUW22" s="958"/>
      <c r="LUX22" s="958"/>
      <c r="LUY22" s="958"/>
      <c r="LUZ22" s="958"/>
      <c r="LVA22" s="958"/>
      <c r="LVB22" s="958"/>
      <c r="LVC22" s="958"/>
      <c r="LVD22" s="958"/>
      <c r="LVE22" s="958"/>
      <c r="LVF22" s="958"/>
      <c r="LVG22" s="958"/>
      <c r="LVH22" s="958"/>
      <c r="LVI22" s="958"/>
      <c r="LVJ22" s="958"/>
      <c r="LVK22" s="958"/>
      <c r="LVL22" s="958"/>
      <c r="LVM22" s="958"/>
      <c r="LVN22" s="958"/>
      <c r="LVO22" s="958"/>
      <c r="LVP22" s="958"/>
      <c r="LVQ22" s="958"/>
      <c r="LVR22" s="958"/>
      <c r="LVS22" s="958"/>
      <c r="LVT22" s="958"/>
      <c r="LVU22" s="958"/>
      <c r="LVV22" s="958"/>
      <c r="LVW22" s="958"/>
      <c r="LVX22" s="958"/>
      <c r="LVY22" s="958"/>
      <c r="LVZ22" s="958"/>
      <c r="LWA22" s="958"/>
      <c r="LWB22" s="958"/>
      <c r="LWC22" s="958"/>
      <c r="LWD22" s="958"/>
      <c r="LWE22" s="958"/>
      <c r="LWF22" s="958"/>
      <c r="LWG22" s="958"/>
      <c r="LWH22" s="958"/>
      <c r="LWI22" s="958"/>
      <c r="LWJ22" s="958"/>
      <c r="LWK22" s="958"/>
      <c r="LWL22" s="958"/>
      <c r="LWM22" s="958"/>
      <c r="LWN22" s="958"/>
      <c r="LWO22" s="958"/>
      <c r="LWP22" s="958"/>
      <c r="LWQ22" s="958"/>
      <c r="LWR22" s="958"/>
      <c r="LWS22" s="958"/>
      <c r="LWT22" s="958"/>
      <c r="LWU22" s="958"/>
      <c r="LWV22" s="958"/>
      <c r="LWW22" s="958"/>
      <c r="LWX22" s="958"/>
      <c r="LWY22" s="958"/>
      <c r="LWZ22" s="958"/>
      <c r="LXA22" s="958"/>
      <c r="LXB22" s="958"/>
      <c r="LXC22" s="958"/>
      <c r="LXD22" s="958"/>
      <c r="LXE22" s="958"/>
      <c r="LXF22" s="958"/>
      <c r="LXG22" s="958"/>
      <c r="LXH22" s="958"/>
      <c r="LXI22" s="958"/>
      <c r="LXJ22" s="958"/>
      <c r="LXK22" s="958"/>
      <c r="LXL22" s="958"/>
      <c r="LXM22" s="958"/>
      <c r="LXN22" s="958"/>
      <c r="LXO22" s="958"/>
      <c r="LXP22" s="958"/>
      <c r="LXQ22" s="958"/>
      <c r="LXR22" s="958"/>
      <c r="LXS22" s="958"/>
      <c r="LXT22" s="958"/>
      <c r="LXU22" s="958"/>
      <c r="LXV22" s="958"/>
      <c r="LXW22" s="958"/>
      <c r="LXX22" s="958"/>
      <c r="LXY22" s="958"/>
      <c r="LXZ22" s="958"/>
      <c r="LYA22" s="958"/>
      <c r="LYB22" s="958"/>
      <c r="LYC22" s="958"/>
      <c r="LYD22" s="958"/>
      <c r="LYE22" s="958"/>
      <c r="LYF22" s="958"/>
      <c r="LYG22" s="958"/>
      <c r="LYH22" s="958"/>
      <c r="LYI22" s="958"/>
      <c r="LYJ22" s="958"/>
      <c r="LYK22" s="958"/>
      <c r="LYL22" s="958"/>
      <c r="LYM22" s="958"/>
      <c r="LYN22" s="958"/>
      <c r="LYO22" s="958"/>
      <c r="LYP22" s="958"/>
      <c r="LYQ22" s="958"/>
      <c r="LYR22" s="958"/>
      <c r="LYS22" s="958"/>
      <c r="LYT22" s="958"/>
      <c r="LYU22" s="958"/>
      <c r="LYV22" s="958"/>
      <c r="LYW22" s="958"/>
      <c r="LYX22" s="958"/>
      <c r="LYY22" s="958"/>
      <c r="LYZ22" s="958"/>
      <c r="LZA22" s="958"/>
      <c r="LZB22" s="958"/>
      <c r="LZC22" s="958"/>
      <c r="LZD22" s="958"/>
      <c r="LZE22" s="958"/>
      <c r="LZF22" s="958"/>
      <c r="LZG22" s="958"/>
      <c r="LZH22" s="958"/>
      <c r="LZI22" s="958"/>
      <c r="LZJ22" s="958"/>
      <c r="LZK22" s="958"/>
      <c r="LZL22" s="958"/>
      <c r="LZM22" s="958"/>
      <c r="LZN22" s="958"/>
      <c r="LZO22" s="958"/>
      <c r="LZP22" s="958"/>
      <c r="LZQ22" s="958"/>
      <c r="LZR22" s="958"/>
      <c r="LZS22" s="958"/>
      <c r="LZT22" s="958"/>
      <c r="LZU22" s="958"/>
      <c r="LZV22" s="958"/>
      <c r="LZW22" s="958"/>
      <c r="LZX22" s="958"/>
      <c r="LZY22" s="958"/>
      <c r="LZZ22" s="958"/>
      <c r="MAA22" s="958"/>
      <c r="MAB22" s="958"/>
      <c r="MAC22" s="958"/>
      <c r="MAD22" s="958"/>
      <c r="MAE22" s="958"/>
      <c r="MAF22" s="958"/>
      <c r="MAG22" s="958"/>
      <c r="MAH22" s="958"/>
      <c r="MAI22" s="958"/>
      <c r="MAJ22" s="958"/>
      <c r="MAK22" s="958"/>
      <c r="MAL22" s="958"/>
      <c r="MAM22" s="958"/>
      <c r="MAN22" s="958"/>
      <c r="MAO22" s="958"/>
      <c r="MAP22" s="958"/>
      <c r="MAQ22" s="958"/>
      <c r="MAR22" s="958"/>
      <c r="MAS22" s="958"/>
      <c r="MAT22" s="958"/>
      <c r="MAU22" s="958"/>
      <c r="MAV22" s="958"/>
      <c r="MAW22" s="958"/>
      <c r="MAX22" s="958"/>
      <c r="MAY22" s="958"/>
      <c r="MAZ22" s="958"/>
      <c r="MBA22" s="958"/>
      <c r="MBB22" s="958"/>
      <c r="MBC22" s="958"/>
      <c r="MBD22" s="958"/>
      <c r="MBE22" s="958"/>
      <c r="MBF22" s="958"/>
      <c r="MBG22" s="958"/>
      <c r="MBH22" s="958"/>
      <c r="MBI22" s="958"/>
      <c r="MBJ22" s="958"/>
      <c r="MBK22" s="958"/>
      <c r="MBL22" s="958"/>
      <c r="MBM22" s="958"/>
      <c r="MBN22" s="958"/>
      <c r="MBO22" s="958"/>
      <c r="MBP22" s="958"/>
      <c r="MBQ22" s="958"/>
      <c r="MBR22" s="958"/>
      <c r="MBS22" s="958"/>
      <c r="MBT22" s="958"/>
      <c r="MBU22" s="958"/>
      <c r="MBV22" s="958"/>
      <c r="MBW22" s="958"/>
      <c r="MBX22" s="958"/>
      <c r="MBY22" s="958"/>
      <c r="MBZ22" s="958"/>
      <c r="MCA22" s="958"/>
      <c r="MCB22" s="958"/>
      <c r="MCC22" s="958"/>
      <c r="MCD22" s="958"/>
      <c r="MCE22" s="958"/>
      <c r="MCF22" s="958"/>
      <c r="MCG22" s="958"/>
      <c r="MCH22" s="958"/>
      <c r="MCI22" s="958"/>
      <c r="MCJ22" s="958"/>
      <c r="MCK22" s="958"/>
      <c r="MCL22" s="958"/>
      <c r="MCM22" s="958"/>
      <c r="MCN22" s="958"/>
      <c r="MCO22" s="958"/>
      <c r="MCP22" s="958"/>
      <c r="MCQ22" s="958"/>
      <c r="MCR22" s="958"/>
      <c r="MCS22" s="958"/>
      <c r="MCT22" s="958"/>
      <c r="MCU22" s="958"/>
      <c r="MCV22" s="958"/>
      <c r="MCW22" s="958"/>
      <c r="MCX22" s="958"/>
      <c r="MCY22" s="958"/>
      <c r="MCZ22" s="958"/>
      <c r="MDA22" s="958"/>
      <c r="MDB22" s="958"/>
      <c r="MDC22" s="958"/>
      <c r="MDD22" s="958"/>
      <c r="MDE22" s="958"/>
      <c r="MDF22" s="958"/>
      <c r="MDG22" s="958"/>
      <c r="MDH22" s="958"/>
      <c r="MDI22" s="958"/>
      <c r="MDJ22" s="958"/>
      <c r="MDK22" s="958"/>
      <c r="MDL22" s="958"/>
      <c r="MDM22" s="958"/>
      <c r="MDN22" s="958"/>
      <c r="MDO22" s="958"/>
      <c r="MDP22" s="958"/>
      <c r="MDQ22" s="958"/>
      <c r="MDR22" s="958"/>
      <c r="MDS22" s="958"/>
      <c r="MDT22" s="958"/>
      <c r="MDU22" s="958"/>
      <c r="MDV22" s="958"/>
      <c r="MDW22" s="958"/>
      <c r="MDX22" s="958"/>
      <c r="MDY22" s="958"/>
      <c r="MDZ22" s="958"/>
      <c r="MEA22" s="958"/>
      <c r="MEB22" s="958"/>
      <c r="MEC22" s="958"/>
      <c r="MED22" s="958"/>
      <c r="MEE22" s="958"/>
      <c r="MEF22" s="958"/>
      <c r="MEG22" s="958"/>
      <c r="MEH22" s="958"/>
      <c r="MEI22" s="958"/>
      <c r="MEJ22" s="958"/>
      <c r="MEK22" s="958"/>
      <c r="MEL22" s="958"/>
      <c r="MEM22" s="958"/>
      <c r="MEN22" s="958"/>
      <c r="MEO22" s="958"/>
      <c r="MEP22" s="958"/>
      <c r="MEQ22" s="958"/>
      <c r="MER22" s="958"/>
      <c r="MES22" s="958"/>
      <c r="MET22" s="958"/>
      <c r="MEU22" s="958"/>
      <c r="MEV22" s="958"/>
      <c r="MEW22" s="958"/>
      <c r="MEX22" s="958"/>
      <c r="MEY22" s="958"/>
      <c r="MEZ22" s="958"/>
      <c r="MFA22" s="958"/>
      <c r="MFB22" s="958"/>
      <c r="MFC22" s="958"/>
      <c r="MFD22" s="958"/>
      <c r="MFE22" s="958"/>
      <c r="MFF22" s="958"/>
      <c r="MFG22" s="958"/>
      <c r="MFH22" s="958"/>
      <c r="MFI22" s="958"/>
      <c r="MFJ22" s="958"/>
      <c r="MFK22" s="958"/>
      <c r="MFL22" s="958"/>
      <c r="MFM22" s="958"/>
      <c r="MFN22" s="958"/>
      <c r="MFO22" s="958"/>
      <c r="MFP22" s="958"/>
      <c r="MFQ22" s="958"/>
      <c r="MFR22" s="958"/>
      <c r="MFS22" s="958"/>
      <c r="MFT22" s="958"/>
      <c r="MFU22" s="958"/>
      <c r="MFV22" s="958"/>
      <c r="MFW22" s="958"/>
      <c r="MFX22" s="958"/>
      <c r="MFY22" s="958"/>
      <c r="MFZ22" s="958"/>
      <c r="MGA22" s="958"/>
      <c r="MGB22" s="958"/>
      <c r="MGC22" s="958"/>
      <c r="MGD22" s="958"/>
      <c r="MGE22" s="958"/>
      <c r="MGF22" s="958"/>
      <c r="MGG22" s="958"/>
      <c r="MGH22" s="958"/>
      <c r="MGI22" s="958"/>
      <c r="MGJ22" s="958"/>
      <c r="MGK22" s="958"/>
      <c r="MGL22" s="958"/>
      <c r="MGM22" s="958"/>
      <c r="MGN22" s="958"/>
      <c r="MGO22" s="958"/>
      <c r="MGP22" s="958"/>
      <c r="MGQ22" s="958"/>
      <c r="MGR22" s="958"/>
      <c r="MGS22" s="958"/>
      <c r="MGT22" s="958"/>
      <c r="MGU22" s="958"/>
      <c r="MGV22" s="958"/>
      <c r="MGW22" s="958"/>
      <c r="MGX22" s="958"/>
      <c r="MGY22" s="958"/>
      <c r="MGZ22" s="958"/>
      <c r="MHA22" s="958"/>
      <c r="MHB22" s="958"/>
      <c r="MHC22" s="958"/>
      <c r="MHD22" s="958"/>
      <c r="MHE22" s="958"/>
      <c r="MHF22" s="958"/>
      <c r="MHG22" s="958"/>
      <c r="MHH22" s="958"/>
      <c r="MHI22" s="958"/>
      <c r="MHJ22" s="958"/>
      <c r="MHK22" s="958"/>
      <c r="MHL22" s="958"/>
      <c r="MHM22" s="958"/>
      <c r="MHN22" s="958"/>
      <c r="MHO22" s="958"/>
      <c r="MHP22" s="958"/>
      <c r="MHQ22" s="958"/>
      <c r="MHR22" s="958"/>
      <c r="MHS22" s="958"/>
      <c r="MHT22" s="958"/>
      <c r="MHU22" s="958"/>
      <c r="MHV22" s="958"/>
      <c r="MHW22" s="958"/>
      <c r="MHX22" s="958"/>
      <c r="MHY22" s="958"/>
      <c r="MHZ22" s="958"/>
      <c r="MIA22" s="958"/>
      <c r="MIB22" s="958"/>
      <c r="MIC22" s="958"/>
      <c r="MID22" s="958"/>
      <c r="MIE22" s="958"/>
      <c r="MIF22" s="958"/>
      <c r="MIG22" s="958"/>
      <c r="MIH22" s="958"/>
      <c r="MII22" s="958"/>
      <c r="MIJ22" s="958"/>
      <c r="MIK22" s="958"/>
      <c r="MIL22" s="958"/>
      <c r="MIM22" s="958"/>
      <c r="MIN22" s="958"/>
      <c r="MIO22" s="958"/>
      <c r="MIP22" s="958"/>
      <c r="MIQ22" s="958"/>
      <c r="MIR22" s="958"/>
      <c r="MIS22" s="958"/>
      <c r="MIT22" s="958"/>
      <c r="MIU22" s="958"/>
      <c r="MIV22" s="958"/>
      <c r="MIW22" s="958"/>
      <c r="MIX22" s="958"/>
      <c r="MIY22" s="958"/>
      <c r="MIZ22" s="958"/>
      <c r="MJA22" s="958"/>
      <c r="MJB22" s="958"/>
      <c r="MJC22" s="958"/>
      <c r="MJD22" s="958"/>
      <c r="MJE22" s="958"/>
      <c r="MJF22" s="958"/>
      <c r="MJG22" s="958"/>
      <c r="MJH22" s="958"/>
      <c r="MJI22" s="958"/>
      <c r="MJJ22" s="958"/>
      <c r="MJK22" s="958"/>
      <c r="MJL22" s="958"/>
      <c r="MJM22" s="958"/>
      <c r="MJN22" s="958"/>
      <c r="MJO22" s="958"/>
      <c r="MJP22" s="958"/>
      <c r="MJQ22" s="958"/>
      <c r="MJR22" s="958"/>
      <c r="MJS22" s="958"/>
      <c r="MJT22" s="958"/>
      <c r="MJU22" s="958"/>
      <c r="MJV22" s="958"/>
      <c r="MJW22" s="958"/>
      <c r="MJX22" s="958"/>
      <c r="MJY22" s="958"/>
      <c r="MJZ22" s="958"/>
      <c r="MKA22" s="958"/>
      <c r="MKB22" s="958"/>
      <c r="MKC22" s="958"/>
      <c r="MKD22" s="958"/>
      <c r="MKE22" s="958"/>
      <c r="MKF22" s="958"/>
      <c r="MKG22" s="958"/>
      <c r="MKH22" s="958"/>
      <c r="MKI22" s="958"/>
      <c r="MKJ22" s="958"/>
      <c r="MKK22" s="958"/>
      <c r="MKL22" s="958"/>
      <c r="MKM22" s="958"/>
      <c r="MKN22" s="958"/>
      <c r="MKO22" s="958"/>
      <c r="MKP22" s="958"/>
      <c r="MKQ22" s="958"/>
      <c r="MKR22" s="958"/>
      <c r="MKS22" s="958"/>
      <c r="MKT22" s="958"/>
      <c r="MKU22" s="958"/>
      <c r="MKV22" s="958"/>
      <c r="MKW22" s="958"/>
      <c r="MKX22" s="958"/>
      <c r="MKY22" s="958"/>
      <c r="MKZ22" s="958"/>
      <c r="MLA22" s="958"/>
      <c r="MLB22" s="958"/>
      <c r="MLC22" s="958"/>
      <c r="MLD22" s="958"/>
      <c r="MLE22" s="958"/>
      <c r="MLF22" s="958"/>
      <c r="MLG22" s="958"/>
      <c r="MLH22" s="958"/>
      <c r="MLI22" s="958"/>
      <c r="MLJ22" s="958"/>
      <c r="MLK22" s="958"/>
      <c r="MLL22" s="958"/>
      <c r="MLM22" s="958"/>
      <c r="MLN22" s="958"/>
      <c r="MLO22" s="958"/>
      <c r="MLP22" s="958"/>
      <c r="MLQ22" s="958"/>
      <c r="MLR22" s="958"/>
      <c r="MLS22" s="958"/>
      <c r="MLT22" s="958"/>
      <c r="MLU22" s="958"/>
      <c r="MLV22" s="958"/>
      <c r="MLW22" s="958"/>
      <c r="MLX22" s="958"/>
      <c r="MLY22" s="958"/>
      <c r="MLZ22" s="958"/>
      <c r="MMA22" s="958"/>
      <c r="MMB22" s="958"/>
      <c r="MMC22" s="958"/>
      <c r="MMD22" s="958"/>
      <c r="MME22" s="958"/>
      <c r="MMF22" s="958"/>
      <c r="MMG22" s="958"/>
      <c r="MMH22" s="958"/>
      <c r="MMI22" s="958"/>
      <c r="MMJ22" s="958"/>
      <c r="MMK22" s="958"/>
      <c r="MML22" s="958"/>
      <c r="MMM22" s="958"/>
      <c r="MMN22" s="958"/>
      <c r="MMO22" s="958"/>
      <c r="MMP22" s="958"/>
      <c r="MMQ22" s="958"/>
      <c r="MMR22" s="958"/>
      <c r="MMS22" s="958"/>
      <c r="MMT22" s="958"/>
      <c r="MMU22" s="958"/>
      <c r="MMV22" s="958"/>
      <c r="MMW22" s="958"/>
      <c r="MMX22" s="958"/>
      <c r="MMY22" s="958"/>
      <c r="MMZ22" s="958"/>
      <c r="MNA22" s="958"/>
      <c r="MNB22" s="958"/>
      <c r="MNC22" s="958"/>
      <c r="MND22" s="958"/>
      <c r="MNE22" s="958"/>
      <c r="MNF22" s="958"/>
      <c r="MNG22" s="958"/>
      <c r="MNH22" s="958"/>
      <c r="MNI22" s="958"/>
      <c r="MNJ22" s="958"/>
      <c r="MNK22" s="958"/>
      <c r="MNL22" s="958"/>
      <c r="MNM22" s="958"/>
      <c r="MNN22" s="958"/>
      <c r="MNO22" s="958"/>
      <c r="MNP22" s="958"/>
      <c r="MNQ22" s="958"/>
      <c r="MNR22" s="958"/>
      <c r="MNS22" s="958"/>
      <c r="MNT22" s="958"/>
      <c r="MNU22" s="958"/>
      <c r="MNV22" s="958"/>
      <c r="MNW22" s="958"/>
      <c r="MNX22" s="958"/>
      <c r="MNY22" s="958"/>
      <c r="MNZ22" s="958"/>
      <c r="MOA22" s="958"/>
      <c r="MOB22" s="958"/>
      <c r="MOC22" s="958"/>
      <c r="MOD22" s="958"/>
      <c r="MOE22" s="958"/>
      <c r="MOF22" s="958"/>
      <c r="MOG22" s="958"/>
      <c r="MOH22" s="958"/>
      <c r="MOI22" s="958"/>
      <c r="MOJ22" s="958"/>
      <c r="MOK22" s="958"/>
      <c r="MOL22" s="958"/>
      <c r="MOM22" s="958"/>
      <c r="MON22" s="958"/>
      <c r="MOO22" s="958"/>
      <c r="MOP22" s="958"/>
      <c r="MOQ22" s="958"/>
      <c r="MOR22" s="958"/>
      <c r="MOS22" s="958"/>
      <c r="MOT22" s="958"/>
      <c r="MOU22" s="958"/>
      <c r="MOV22" s="958"/>
      <c r="MOW22" s="958"/>
      <c r="MOX22" s="958"/>
      <c r="MOY22" s="958"/>
      <c r="MOZ22" s="958"/>
      <c r="MPA22" s="958"/>
      <c r="MPB22" s="958"/>
      <c r="MPC22" s="958"/>
      <c r="MPD22" s="958"/>
      <c r="MPE22" s="958"/>
      <c r="MPF22" s="958"/>
      <c r="MPG22" s="958"/>
      <c r="MPH22" s="958"/>
      <c r="MPI22" s="958"/>
      <c r="MPJ22" s="958"/>
      <c r="MPK22" s="958"/>
      <c r="MPL22" s="958"/>
      <c r="MPM22" s="958"/>
      <c r="MPN22" s="958"/>
      <c r="MPO22" s="958"/>
      <c r="MPP22" s="958"/>
      <c r="MPQ22" s="958"/>
      <c r="MPR22" s="958"/>
      <c r="MPS22" s="958"/>
      <c r="MPT22" s="958"/>
      <c r="MPU22" s="958"/>
      <c r="MPV22" s="958"/>
      <c r="MPW22" s="958"/>
      <c r="MPX22" s="958"/>
      <c r="MPY22" s="958"/>
      <c r="MPZ22" s="958"/>
      <c r="MQA22" s="958"/>
      <c r="MQB22" s="958"/>
      <c r="MQC22" s="958"/>
      <c r="MQD22" s="958"/>
      <c r="MQE22" s="958"/>
      <c r="MQF22" s="958"/>
      <c r="MQG22" s="958"/>
      <c r="MQH22" s="958"/>
      <c r="MQI22" s="958"/>
      <c r="MQJ22" s="958"/>
      <c r="MQK22" s="958"/>
      <c r="MQL22" s="958"/>
      <c r="MQM22" s="958"/>
      <c r="MQN22" s="958"/>
      <c r="MQO22" s="958"/>
      <c r="MQP22" s="958"/>
      <c r="MQQ22" s="958"/>
      <c r="MQR22" s="958"/>
      <c r="MQS22" s="958"/>
      <c r="MQT22" s="958"/>
      <c r="MQU22" s="958"/>
      <c r="MQV22" s="958"/>
      <c r="MQW22" s="958"/>
      <c r="MQX22" s="958"/>
      <c r="MQY22" s="958"/>
      <c r="MQZ22" s="958"/>
      <c r="MRA22" s="958"/>
      <c r="MRB22" s="958"/>
      <c r="MRC22" s="958"/>
      <c r="MRD22" s="958"/>
      <c r="MRE22" s="958"/>
      <c r="MRF22" s="958"/>
      <c r="MRG22" s="958"/>
      <c r="MRH22" s="958"/>
      <c r="MRI22" s="958"/>
      <c r="MRJ22" s="958"/>
      <c r="MRK22" s="958"/>
      <c r="MRL22" s="958"/>
      <c r="MRM22" s="958"/>
      <c r="MRN22" s="958"/>
      <c r="MRO22" s="958"/>
      <c r="MRP22" s="958"/>
      <c r="MRQ22" s="958"/>
      <c r="MRR22" s="958"/>
      <c r="MRS22" s="958"/>
      <c r="MRT22" s="958"/>
      <c r="MRU22" s="958"/>
      <c r="MRV22" s="958"/>
      <c r="MRW22" s="958"/>
      <c r="MRX22" s="958"/>
      <c r="MRY22" s="958"/>
      <c r="MRZ22" s="958"/>
      <c r="MSA22" s="958"/>
      <c r="MSB22" s="958"/>
      <c r="MSC22" s="958"/>
      <c r="MSD22" s="958"/>
      <c r="MSE22" s="958"/>
      <c r="MSF22" s="958"/>
      <c r="MSG22" s="958"/>
      <c r="MSH22" s="958"/>
      <c r="MSI22" s="958"/>
      <c r="MSJ22" s="958"/>
      <c r="MSK22" s="958"/>
      <c r="MSL22" s="958"/>
      <c r="MSM22" s="958"/>
      <c r="MSN22" s="958"/>
      <c r="MSO22" s="958"/>
      <c r="MSP22" s="958"/>
      <c r="MSQ22" s="958"/>
      <c r="MSR22" s="958"/>
      <c r="MSS22" s="958"/>
      <c r="MST22" s="958"/>
      <c r="MSU22" s="958"/>
      <c r="MSV22" s="958"/>
      <c r="MSW22" s="958"/>
      <c r="MSX22" s="958"/>
      <c r="MSY22" s="958"/>
      <c r="MSZ22" s="958"/>
      <c r="MTA22" s="958"/>
      <c r="MTB22" s="958"/>
      <c r="MTC22" s="958"/>
      <c r="MTD22" s="958"/>
      <c r="MTE22" s="958"/>
      <c r="MTF22" s="958"/>
      <c r="MTG22" s="958"/>
      <c r="MTH22" s="958"/>
      <c r="MTI22" s="958"/>
      <c r="MTJ22" s="958"/>
      <c r="MTK22" s="958"/>
      <c r="MTL22" s="958"/>
      <c r="MTM22" s="958"/>
      <c r="MTN22" s="958"/>
      <c r="MTO22" s="958"/>
      <c r="MTP22" s="958"/>
      <c r="MTQ22" s="958"/>
      <c r="MTR22" s="958"/>
      <c r="MTS22" s="958"/>
      <c r="MTT22" s="958"/>
      <c r="MTU22" s="958"/>
      <c r="MTV22" s="958"/>
      <c r="MTW22" s="958"/>
      <c r="MTX22" s="958"/>
      <c r="MTY22" s="958"/>
      <c r="MTZ22" s="958"/>
      <c r="MUA22" s="958"/>
      <c r="MUB22" s="958"/>
      <c r="MUC22" s="958"/>
      <c r="MUD22" s="958"/>
      <c r="MUE22" s="958"/>
      <c r="MUF22" s="958"/>
      <c r="MUG22" s="958"/>
      <c r="MUH22" s="958"/>
      <c r="MUI22" s="958"/>
      <c r="MUJ22" s="958"/>
      <c r="MUK22" s="958"/>
      <c r="MUL22" s="958"/>
      <c r="MUM22" s="958"/>
      <c r="MUN22" s="958"/>
      <c r="MUO22" s="958"/>
      <c r="MUP22" s="958"/>
      <c r="MUQ22" s="958"/>
      <c r="MUR22" s="958"/>
      <c r="MUS22" s="958"/>
      <c r="MUT22" s="958"/>
      <c r="MUU22" s="958"/>
      <c r="MUV22" s="958"/>
      <c r="MUW22" s="958"/>
      <c r="MUX22" s="958"/>
      <c r="MUY22" s="958"/>
      <c r="MUZ22" s="958"/>
      <c r="MVA22" s="958"/>
      <c r="MVB22" s="958"/>
      <c r="MVC22" s="958"/>
      <c r="MVD22" s="958"/>
      <c r="MVE22" s="958"/>
      <c r="MVF22" s="958"/>
      <c r="MVG22" s="958"/>
      <c r="MVH22" s="958"/>
      <c r="MVI22" s="958"/>
      <c r="MVJ22" s="958"/>
      <c r="MVK22" s="958"/>
      <c r="MVL22" s="958"/>
      <c r="MVM22" s="958"/>
      <c r="MVN22" s="958"/>
      <c r="MVO22" s="958"/>
      <c r="MVP22" s="958"/>
      <c r="MVQ22" s="958"/>
      <c r="MVR22" s="958"/>
      <c r="MVS22" s="958"/>
      <c r="MVT22" s="958"/>
      <c r="MVU22" s="958"/>
      <c r="MVV22" s="958"/>
      <c r="MVW22" s="958"/>
      <c r="MVX22" s="958"/>
      <c r="MVY22" s="958"/>
      <c r="MVZ22" s="958"/>
      <c r="MWA22" s="958"/>
      <c r="MWB22" s="958"/>
      <c r="MWC22" s="958"/>
      <c r="MWD22" s="958"/>
      <c r="MWE22" s="958"/>
      <c r="MWF22" s="958"/>
      <c r="MWG22" s="958"/>
      <c r="MWH22" s="958"/>
      <c r="MWI22" s="958"/>
      <c r="MWJ22" s="958"/>
      <c r="MWK22" s="958"/>
      <c r="MWL22" s="958"/>
      <c r="MWM22" s="958"/>
      <c r="MWN22" s="958"/>
      <c r="MWO22" s="958"/>
      <c r="MWP22" s="958"/>
      <c r="MWQ22" s="958"/>
      <c r="MWR22" s="958"/>
      <c r="MWS22" s="958"/>
      <c r="MWT22" s="958"/>
      <c r="MWU22" s="958"/>
      <c r="MWV22" s="958"/>
      <c r="MWW22" s="958"/>
      <c r="MWX22" s="958"/>
      <c r="MWY22" s="958"/>
      <c r="MWZ22" s="958"/>
      <c r="MXA22" s="958"/>
      <c r="MXB22" s="958"/>
      <c r="MXC22" s="958"/>
      <c r="MXD22" s="958"/>
      <c r="MXE22" s="958"/>
      <c r="MXF22" s="958"/>
      <c r="MXG22" s="958"/>
      <c r="MXH22" s="958"/>
      <c r="MXI22" s="958"/>
      <c r="MXJ22" s="958"/>
      <c r="MXK22" s="958"/>
      <c r="MXL22" s="958"/>
      <c r="MXM22" s="958"/>
      <c r="MXN22" s="958"/>
      <c r="MXO22" s="958"/>
      <c r="MXP22" s="958"/>
      <c r="MXQ22" s="958"/>
      <c r="MXR22" s="958"/>
      <c r="MXS22" s="958"/>
      <c r="MXT22" s="958"/>
      <c r="MXU22" s="958"/>
      <c r="MXV22" s="958"/>
      <c r="MXW22" s="958"/>
      <c r="MXX22" s="958"/>
      <c r="MXY22" s="958"/>
      <c r="MXZ22" s="958"/>
      <c r="MYA22" s="958"/>
      <c r="MYB22" s="958"/>
      <c r="MYC22" s="958"/>
      <c r="MYD22" s="958"/>
      <c r="MYE22" s="958"/>
      <c r="MYF22" s="958"/>
      <c r="MYG22" s="958"/>
      <c r="MYH22" s="958"/>
      <c r="MYI22" s="958"/>
      <c r="MYJ22" s="958"/>
      <c r="MYK22" s="958"/>
      <c r="MYL22" s="958"/>
      <c r="MYM22" s="958"/>
      <c r="MYN22" s="958"/>
      <c r="MYO22" s="958"/>
      <c r="MYP22" s="958"/>
      <c r="MYQ22" s="958"/>
      <c r="MYR22" s="958"/>
      <c r="MYS22" s="958"/>
      <c r="MYT22" s="958"/>
      <c r="MYU22" s="958"/>
      <c r="MYV22" s="958"/>
      <c r="MYW22" s="958"/>
      <c r="MYX22" s="958"/>
      <c r="MYY22" s="958"/>
      <c r="MYZ22" s="958"/>
      <c r="MZA22" s="958"/>
      <c r="MZB22" s="958"/>
      <c r="MZC22" s="958"/>
      <c r="MZD22" s="958"/>
      <c r="MZE22" s="958"/>
      <c r="MZF22" s="958"/>
      <c r="MZG22" s="958"/>
      <c r="MZH22" s="958"/>
      <c r="MZI22" s="958"/>
      <c r="MZJ22" s="958"/>
      <c r="MZK22" s="958"/>
      <c r="MZL22" s="958"/>
      <c r="MZM22" s="958"/>
      <c r="MZN22" s="958"/>
      <c r="MZO22" s="958"/>
      <c r="MZP22" s="958"/>
      <c r="MZQ22" s="958"/>
      <c r="MZR22" s="958"/>
      <c r="MZS22" s="958"/>
      <c r="MZT22" s="958"/>
      <c r="MZU22" s="958"/>
      <c r="MZV22" s="958"/>
      <c r="MZW22" s="958"/>
      <c r="MZX22" s="958"/>
      <c r="MZY22" s="958"/>
      <c r="MZZ22" s="958"/>
      <c r="NAA22" s="958"/>
      <c r="NAB22" s="958"/>
      <c r="NAC22" s="958"/>
      <c r="NAD22" s="958"/>
      <c r="NAE22" s="958"/>
      <c r="NAF22" s="958"/>
      <c r="NAG22" s="958"/>
      <c r="NAH22" s="958"/>
      <c r="NAI22" s="958"/>
      <c r="NAJ22" s="958"/>
      <c r="NAK22" s="958"/>
      <c r="NAL22" s="958"/>
      <c r="NAM22" s="958"/>
      <c r="NAN22" s="958"/>
      <c r="NAO22" s="958"/>
      <c r="NAP22" s="958"/>
      <c r="NAQ22" s="958"/>
      <c r="NAR22" s="958"/>
      <c r="NAS22" s="958"/>
      <c r="NAT22" s="958"/>
      <c r="NAU22" s="958"/>
      <c r="NAV22" s="958"/>
      <c r="NAW22" s="958"/>
      <c r="NAX22" s="958"/>
      <c r="NAY22" s="958"/>
      <c r="NAZ22" s="958"/>
      <c r="NBA22" s="958"/>
      <c r="NBB22" s="958"/>
      <c r="NBC22" s="958"/>
      <c r="NBD22" s="958"/>
      <c r="NBE22" s="958"/>
      <c r="NBF22" s="958"/>
      <c r="NBG22" s="958"/>
      <c r="NBH22" s="958"/>
      <c r="NBI22" s="958"/>
      <c r="NBJ22" s="958"/>
      <c r="NBK22" s="958"/>
      <c r="NBL22" s="958"/>
      <c r="NBM22" s="958"/>
      <c r="NBN22" s="958"/>
      <c r="NBO22" s="958"/>
      <c r="NBP22" s="958"/>
      <c r="NBQ22" s="958"/>
      <c r="NBR22" s="958"/>
      <c r="NBS22" s="958"/>
      <c r="NBT22" s="958"/>
      <c r="NBU22" s="958"/>
      <c r="NBV22" s="958"/>
      <c r="NBW22" s="958"/>
      <c r="NBX22" s="958"/>
      <c r="NBY22" s="958"/>
      <c r="NBZ22" s="958"/>
      <c r="NCA22" s="958"/>
      <c r="NCB22" s="958"/>
      <c r="NCC22" s="958"/>
      <c r="NCD22" s="958"/>
      <c r="NCE22" s="958"/>
      <c r="NCF22" s="958"/>
      <c r="NCG22" s="958"/>
      <c r="NCH22" s="958"/>
      <c r="NCI22" s="958"/>
      <c r="NCJ22" s="958"/>
      <c r="NCK22" s="958"/>
      <c r="NCL22" s="958"/>
      <c r="NCM22" s="958"/>
      <c r="NCN22" s="958"/>
      <c r="NCO22" s="958"/>
      <c r="NCP22" s="958"/>
      <c r="NCQ22" s="958"/>
      <c r="NCR22" s="958"/>
      <c r="NCS22" s="958"/>
      <c r="NCT22" s="958"/>
      <c r="NCU22" s="958"/>
      <c r="NCV22" s="958"/>
      <c r="NCW22" s="958"/>
      <c r="NCX22" s="958"/>
      <c r="NCY22" s="958"/>
      <c r="NCZ22" s="958"/>
      <c r="NDA22" s="958"/>
      <c r="NDB22" s="958"/>
      <c r="NDC22" s="958"/>
      <c r="NDD22" s="958"/>
      <c r="NDE22" s="958"/>
      <c r="NDF22" s="958"/>
      <c r="NDG22" s="958"/>
      <c r="NDH22" s="958"/>
      <c r="NDI22" s="958"/>
      <c r="NDJ22" s="958"/>
      <c r="NDK22" s="958"/>
      <c r="NDL22" s="958"/>
      <c r="NDM22" s="958"/>
      <c r="NDN22" s="958"/>
      <c r="NDO22" s="958"/>
      <c r="NDP22" s="958"/>
      <c r="NDQ22" s="958"/>
      <c r="NDR22" s="958"/>
      <c r="NDS22" s="958"/>
      <c r="NDT22" s="958"/>
      <c r="NDU22" s="958"/>
      <c r="NDV22" s="958"/>
      <c r="NDW22" s="958"/>
      <c r="NDX22" s="958"/>
      <c r="NDY22" s="958"/>
      <c r="NDZ22" s="958"/>
      <c r="NEA22" s="958"/>
      <c r="NEB22" s="958"/>
      <c r="NEC22" s="958"/>
      <c r="NED22" s="958"/>
      <c r="NEE22" s="958"/>
      <c r="NEF22" s="958"/>
      <c r="NEG22" s="958"/>
      <c r="NEH22" s="958"/>
      <c r="NEI22" s="958"/>
      <c r="NEJ22" s="958"/>
      <c r="NEK22" s="958"/>
      <c r="NEL22" s="958"/>
      <c r="NEM22" s="958"/>
      <c r="NEN22" s="958"/>
      <c r="NEO22" s="958"/>
      <c r="NEP22" s="958"/>
      <c r="NEQ22" s="958"/>
      <c r="NER22" s="958"/>
      <c r="NES22" s="958"/>
      <c r="NET22" s="958"/>
      <c r="NEU22" s="958"/>
      <c r="NEV22" s="958"/>
      <c r="NEW22" s="958"/>
      <c r="NEX22" s="958"/>
      <c r="NEY22" s="958"/>
      <c r="NEZ22" s="958"/>
      <c r="NFA22" s="958"/>
      <c r="NFB22" s="958"/>
      <c r="NFC22" s="958"/>
      <c r="NFD22" s="958"/>
      <c r="NFE22" s="958"/>
      <c r="NFF22" s="958"/>
      <c r="NFG22" s="958"/>
      <c r="NFH22" s="958"/>
      <c r="NFI22" s="958"/>
      <c r="NFJ22" s="958"/>
      <c r="NFK22" s="958"/>
      <c r="NFL22" s="958"/>
      <c r="NFM22" s="958"/>
      <c r="NFN22" s="958"/>
      <c r="NFO22" s="958"/>
      <c r="NFP22" s="958"/>
      <c r="NFQ22" s="958"/>
      <c r="NFR22" s="958"/>
      <c r="NFS22" s="958"/>
      <c r="NFT22" s="958"/>
      <c r="NFU22" s="958"/>
      <c r="NFV22" s="958"/>
      <c r="NFW22" s="958"/>
      <c r="NFX22" s="958"/>
      <c r="NFY22" s="958"/>
      <c r="NFZ22" s="958"/>
      <c r="NGA22" s="958"/>
      <c r="NGB22" s="958"/>
      <c r="NGC22" s="958"/>
      <c r="NGD22" s="958"/>
      <c r="NGE22" s="958"/>
      <c r="NGF22" s="958"/>
      <c r="NGG22" s="958"/>
      <c r="NGH22" s="958"/>
      <c r="NGI22" s="958"/>
      <c r="NGJ22" s="958"/>
      <c r="NGK22" s="958"/>
      <c r="NGL22" s="958"/>
      <c r="NGM22" s="958"/>
      <c r="NGN22" s="958"/>
      <c r="NGO22" s="958"/>
      <c r="NGP22" s="958"/>
      <c r="NGQ22" s="958"/>
      <c r="NGR22" s="958"/>
      <c r="NGS22" s="958"/>
      <c r="NGT22" s="958"/>
      <c r="NGU22" s="958"/>
      <c r="NGV22" s="958"/>
      <c r="NGW22" s="958"/>
      <c r="NGX22" s="958"/>
      <c r="NGY22" s="958"/>
      <c r="NGZ22" s="958"/>
      <c r="NHA22" s="958"/>
      <c r="NHB22" s="958"/>
      <c r="NHC22" s="958"/>
      <c r="NHD22" s="958"/>
      <c r="NHE22" s="958"/>
      <c r="NHF22" s="958"/>
      <c r="NHG22" s="958"/>
      <c r="NHH22" s="958"/>
      <c r="NHI22" s="958"/>
      <c r="NHJ22" s="958"/>
      <c r="NHK22" s="958"/>
      <c r="NHL22" s="958"/>
      <c r="NHM22" s="958"/>
      <c r="NHN22" s="958"/>
      <c r="NHO22" s="958"/>
      <c r="NHP22" s="958"/>
      <c r="NHQ22" s="958"/>
      <c r="NHR22" s="958"/>
      <c r="NHS22" s="958"/>
      <c r="NHT22" s="958"/>
      <c r="NHU22" s="958"/>
      <c r="NHV22" s="958"/>
      <c r="NHW22" s="958"/>
      <c r="NHX22" s="958"/>
      <c r="NHY22" s="958"/>
      <c r="NHZ22" s="958"/>
      <c r="NIA22" s="958"/>
      <c r="NIB22" s="958"/>
      <c r="NIC22" s="958"/>
      <c r="NID22" s="958"/>
      <c r="NIE22" s="958"/>
      <c r="NIF22" s="958"/>
      <c r="NIG22" s="958"/>
      <c r="NIH22" s="958"/>
      <c r="NII22" s="958"/>
      <c r="NIJ22" s="958"/>
      <c r="NIK22" s="958"/>
      <c r="NIL22" s="958"/>
      <c r="NIM22" s="958"/>
      <c r="NIN22" s="958"/>
      <c r="NIO22" s="958"/>
      <c r="NIP22" s="958"/>
      <c r="NIQ22" s="958"/>
      <c r="NIR22" s="958"/>
      <c r="NIS22" s="958"/>
      <c r="NIT22" s="958"/>
      <c r="NIU22" s="958"/>
      <c r="NIV22" s="958"/>
      <c r="NIW22" s="958"/>
      <c r="NIX22" s="958"/>
      <c r="NIY22" s="958"/>
      <c r="NIZ22" s="958"/>
      <c r="NJA22" s="958"/>
      <c r="NJB22" s="958"/>
      <c r="NJC22" s="958"/>
      <c r="NJD22" s="958"/>
      <c r="NJE22" s="958"/>
      <c r="NJF22" s="958"/>
      <c r="NJG22" s="958"/>
      <c r="NJH22" s="958"/>
      <c r="NJI22" s="958"/>
      <c r="NJJ22" s="958"/>
      <c r="NJK22" s="958"/>
      <c r="NJL22" s="958"/>
      <c r="NJM22" s="958"/>
      <c r="NJN22" s="958"/>
      <c r="NJO22" s="958"/>
      <c r="NJP22" s="958"/>
      <c r="NJQ22" s="958"/>
      <c r="NJR22" s="958"/>
      <c r="NJS22" s="958"/>
      <c r="NJT22" s="958"/>
      <c r="NJU22" s="958"/>
      <c r="NJV22" s="958"/>
      <c r="NJW22" s="958"/>
      <c r="NJX22" s="958"/>
      <c r="NJY22" s="958"/>
      <c r="NJZ22" s="958"/>
      <c r="NKA22" s="958"/>
      <c r="NKB22" s="958"/>
      <c r="NKC22" s="958"/>
      <c r="NKD22" s="958"/>
      <c r="NKE22" s="958"/>
      <c r="NKF22" s="958"/>
      <c r="NKG22" s="958"/>
      <c r="NKH22" s="958"/>
      <c r="NKI22" s="958"/>
      <c r="NKJ22" s="958"/>
      <c r="NKK22" s="958"/>
      <c r="NKL22" s="958"/>
      <c r="NKM22" s="958"/>
      <c r="NKN22" s="958"/>
      <c r="NKO22" s="958"/>
      <c r="NKP22" s="958"/>
      <c r="NKQ22" s="958"/>
      <c r="NKR22" s="958"/>
      <c r="NKS22" s="958"/>
      <c r="NKT22" s="958"/>
      <c r="NKU22" s="958"/>
      <c r="NKV22" s="958"/>
      <c r="NKW22" s="958"/>
      <c r="NKX22" s="958"/>
      <c r="NKY22" s="958"/>
      <c r="NKZ22" s="958"/>
      <c r="NLA22" s="958"/>
      <c r="NLB22" s="958"/>
      <c r="NLC22" s="958"/>
      <c r="NLD22" s="958"/>
      <c r="NLE22" s="958"/>
      <c r="NLF22" s="958"/>
      <c r="NLG22" s="958"/>
      <c r="NLH22" s="958"/>
      <c r="NLI22" s="958"/>
      <c r="NLJ22" s="958"/>
      <c r="NLK22" s="958"/>
      <c r="NLL22" s="958"/>
      <c r="NLM22" s="958"/>
      <c r="NLN22" s="958"/>
      <c r="NLO22" s="958"/>
      <c r="NLP22" s="958"/>
      <c r="NLQ22" s="958"/>
      <c r="NLR22" s="958"/>
      <c r="NLS22" s="958"/>
      <c r="NLT22" s="958"/>
      <c r="NLU22" s="958"/>
      <c r="NLV22" s="958"/>
      <c r="NLW22" s="958"/>
      <c r="NLX22" s="958"/>
      <c r="NLY22" s="958"/>
      <c r="NLZ22" s="958"/>
      <c r="NMA22" s="958"/>
      <c r="NMB22" s="958"/>
      <c r="NMC22" s="958"/>
      <c r="NMD22" s="958"/>
      <c r="NME22" s="958"/>
      <c r="NMF22" s="958"/>
      <c r="NMG22" s="958"/>
      <c r="NMH22" s="958"/>
      <c r="NMI22" s="958"/>
      <c r="NMJ22" s="958"/>
      <c r="NMK22" s="958"/>
      <c r="NML22" s="958"/>
      <c r="NMM22" s="958"/>
      <c r="NMN22" s="958"/>
      <c r="NMO22" s="958"/>
      <c r="NMP22" s="958"/>
      <c r="NMQ22" s="958"/>
      <c r="NMR22" s="958"/>
      <c r="NMS22" s="958"/>
      <c r="NMT22" s="958"/>
      <c r="NMU22" s="958"/>
      <c r="NMV22" s="958"/>
      <c r="NMW22" s="958"/>
      <c r="NMX22" s="958"/>
      <c r="NMY22" s="958"/>
      <c r="NMZ22" s="958"/>
      <c r="NNA22" s="958"/>
      <c r="NNB22" s="958"/>
      <c r="NNC22" s="958"/>
      <c r="NND22" s="958"/>
      <c r="NNE22" s="958"/>
      <c r="NNF22" s="958"/>
      <c r="NNG22" s="958"/>
      <c r="NNH22" s="958"/>
      <c r="NNI22" s="958"/>
      <c r="NNJ22" s="958"/>
      <c r="NNK22" s="958"/>
      <c r="NNL22" s="958"/>
      <c r="NNM22" s="958"/>
      <c r="NNN22" s="958"/>
      <c r="NNO22" s="958"/>
      <c r="NNP22" s="958"/>
      <c r="NNQ22" s="958"/>
      <c r="NNR22" s="958"/>
      <c r="NNS22" s="958"/>
      <c r="NNT22" s="958"/>
      <c r="NNU22" s="958"/>
      <c r="NNV22" s="958"/>
      <c r="NNW22" s="958"/>
      <c r="NNX22" s="958"/>
      <c r="NNY22" s="958"/>
      <c r="NNZ22" s="958"/>
      <c r="NOA22" s="958"/>
      <c r="NOB22" s="958"/>
      <c r="NOC22" s="958"/>
      <c r="NOD22" s="958"/>
      <c r="NOE22" s="958"/>
      <c r="NOF22" s="958"/>
      <c r="NOG22" s="958"/>
      <c r="NOH22" s="958"/>
      <c r="NOI22" s="958"/>
      <c r="NOJ22" s="958"/>
      <c r="NOK22" s="958"/>
      <c r="NOL22" s="958"/>
      <c r="NOM22" s="958"/>
      <c r="NON22" s="958"/>
      <c r="NOO22" s="958"/>
      <c r="NOP22" s="958"/>
      <c r="NOQ22" s="958"/>
      <c r="NOR22" s="958"/>
      <c r="NOS22" s="958"/>
      <c r="NOT22" s="958"/>
      <c r="NOU22" s="958"/>
      <c r="NOV22" s="958"/>
      <c r="NOW22" s="958"/>
      <c r="NOX22" s="958"/>
      <c r="NOY22" s="958"/>
      <c r="NOZ22" s="958"/>
      <c r="NPA22" s="958"/>
      <c r="NPB22" s="958"/>
      <c r="NPC22" s="958"/>
      <c r="NPD22" s="958"/>
      <c r="NPE22" s="958"/>
      <c r="NPF22" s="958"/>
      <c r="NPG22" s="958"/>
      <c r="NPH22" s="958"/>
      <c r="NPI22" s="958"/>
      <c r="NPJ22" s="958"/>
      <c r="NPK22" s="958"/>
      <c r="NPL22" s="958"/>
      <c r="NPM22" s="958"/>
      <c r="NPN22" s="958"/>
      <c r="NPO22" s="958"/>
      <c r="NPP22" s="958"/>
      <c r="NPQ22" s="958"/>
      <c r="NPR22" s="958"/>
      <c r="NPS22" s="958"/>
      <c r="NPT22" s="958"/>
      <c r="NPU22" s="958"/>
      <c r="NPV22" s="958"/>
      <c r="NPW22" s="958"/>
      <c r="NPX22" s="958"/>
      <c r="NPY22" s="958"/>
      <c r="NPZ22" s="958"/>
      <c r="NQA22" s="958"/>
      <c r="NQB22" s="958"/>
      <c r="NQC22" s="958"/>
      <c r="NQD22" s="958"/>
      <c r="NQE22" s="958"/>
      <c r="NQF22" s="958"/>
      <c r="NQG22" s="958"/>
      <c r="NQH22" s="958"/>
      <c r="NQI22" s="958"/>
      <c r="NQJ22" s="958"/>
      <c r="NQK22" s="958"/>
      <c r="NQL22" s="958"/>
      <c r="NQM22" s="958"/>
      <c r="NQN22" s="958"/>
      <c r="NQO22" s="958"/>
      <c r="NQP22" s="958"/>
      <c r="NQQ22" s="958"/>
      <c r="NQR22" s="958"/>
      <c r="NQS22" s="958"/>
      <c r="NQT22" s="958"/>
      <c r="NQU22" s="958"/>
      <c r="NQV22" s="958"/>
      <c r="NQW22" s="958"/>
      <c r="NQX22" s="958"/>
      <c r="NQY22" s="958"/>
      <c r="NQZ22" s="958"/>
      <c r="NRA22" s="958"/>
      <c r="NRB22" s="958"/>
      <c r="NRC22" s="958"/>
      <c r="NRD22" s="958"/>
      <c r="NRE22" s="958"/>
      <c r="NRF22" s="958"/>
      <c r="NRG22" s="958"/>
      <c r="NRH22" s="958"/>
      <c r="NRI22" s="958"/>
      <c r="NRJ22" s="958"/>
      <c r="NRK22" s="958"/>
      <c r="NRL22" s="958"/>
      <c r="NRM22" s="958"/>
      <c r="NRN22" s="958"/>
      <c r="NRO22" s="958"/>
      <c r="NRP22" s="958"/>
      <c r="NRQ22" s="958"/>
      <c r="NRR22" s="958"/>
      <c r="NRS22" s="958"/>
      <c r="NRT22" s="958"/>
      <c r="NRU22" s="958"/>
      <c r="NRV22" s="958"/>
      <c r="NRW22" s="958"/>
      <c r="NRX22" s="958"/>
      <c r="NRY22" s="958"/>
      <c r="NRZ22" s="958"/>
      <c r="NSA22" s="958"/>
      <c r="NSB22" s="958"/>
      <c r="NSC22" s="958"/>
      <c r="NSD22" s="958"/>
      <c r="NSE22" s="958"/>
      <c r="NSF22" s="958"/>
      <c r="NSG22" s="958"/>
      <c r="NSH22" s="958"/>
      <c r="NSI22" s="958"/>
      <c r="NSJ22" s="958"/>
      <c r="NSK22" s="958"/>
      <c r="NSL22" s="958"/>
      <c r="NSM22" s="958"/>
      <c r="NSN22" s="958"/>
      <c r="NSO22" s="958"/>
      <c r="NSP22" s="958"/>
      <c r="NSQ22" s="958"/>
      <c r="NSR22" s="958"/>
      <c r="NSS22" s="958"/>
      <c r="NST22" s="958"/>
      <c r="NSU22" s="958"/>
      <c r="NSV22" s="958"/>
      <c r="NSW22" s="958"/>
      <c r="NSX22" s="958"/>
      <c r="NSY22" s="958"/>
      <c r="NSZ22" s="958"/>
      <c r="NTA22" s="958"/>
      <c r="NTB22" s="958"/>
      <c r="NTC22" s="958"/>
      <c r="NTD22" s="958"/>
      <c r="NTE22" s="958"/>
      <c r="NTF22" s="958"/>
      <c r="NTG22" s="958"/>
      <c r="NTH22" s="958"/>
      <c r="NTI22" s="958"/>
      <c r="NTJ22" s="958"/>
      <c r="NTK22" s="958"/>
      <c r="NTL22" s="958"/>
      <c r="NTM22" s="958"/>
      <c r="NTN22" s="958"/>
      <c r="NTO22" s="958"/>
      <c r="NTP22" s="958"/>
      <c r="NTQ22" s="958"/>
      <c r="NTR22" s="958"/>
      <c r="NTS22" s="958"/>
      <c r="NTT22" s="958"/>
      <c r="NTU22" s="958"/>
      <c r="NTV22" s="958"/>
      <c r="NTW22" s="958"/>
      <c r="NTX22" s="958"/>
      <c r="NTY22" s="958"/>
      <c r="NTZ22" s="958"/>
      <c r="NUA22" s="958"/>
      <c r="NUB22" s="958"/>
      <c r="NUC22" s="958"/>
      <c r="NUD22" s="958"/>
      <c r="NUE22" s="958"/>
      <c r="NUF22" s="958"/>
      <c r="NUG22" s="958"/>
      <c r="NUH22" s="958"/>
      <c r="NUI22" s="958"/>
      <c r="NUJ22" s="958"/>
      <c r="NUK22" s="958"/>
      <c r="NUL22" s="958"/>
      <c r="NUM22" s="958"/>
      <c r="NUN22" s="958"/>
      <c r="NUO22" s="958"/>
      <c r="NUP22" s="958"/>
      <c r="NUQ22" s="958"/>
      <c r="NUR22" s="958"/>
      <c r="NUS22" s="958"/>
      <c r="NUT22" s="958"/>
      <c r="NUU22" s="958"/>
      <c r="NUV22" s="958"/>
      <c r="NUW22" s="958"/>
      <c r="NUX22" s="958"/>
      <c r="NUY22" s="958"/>
      <c r="NUZ22" s="958"/>
      <c r="NVA22" s="958"/>
      <c r="NVB22" s="958"/>
      <c r="NVC22" s="958"/>
      <c r="NVD22" s="958"/>
      <c r="NVE22" s="958"/>
      <c r="NVF22" s="958"/>
      <c r="NVG22" s="958"/>
      <c r="NVH22" s="958"/>
      <c r="NVI22" s="958"/>
      <c r="NVJ22" s="958"/>
      <c r="NVK22" s="958"/>
      <c r="NVL22" s="958"/>
      <c r="NVM22" s="958"/>
      <c r="NVN22" s="958"/>
      <c r="NVO22" s="958"/>
      <c r="NVP22" s="958"/>
      <c r="NVQ22" s="958"/>
      <c r="NVR22" s="958"/>
      <c r="NVS22" s="958"/>
      <c r="NVT22" s="958"/>
      <c r="NVU22" s="958"/>
      <c r="NVV22" s="958"/>
      <c r="NVW22" s="958"/>
      <c r="NVX22" s="958"/>
      <c r="NVY22" s="958"/>
      <c r="NVZ22" s="958"/>
      <c r="NWA22" s="958"/>
      <c r="NWB22" s="958"/>
      <c r="NWC22" s="958"/>
      <c r="NWD22" s="958"/>
      <c r="NWE22" s="958"/>
      <c r="NWF22" s="958"/>
      <c r="NWG22" s="958"/>
      <c r="NWH22" s="958"/>
      <c r="NWI22" s="958"/>
      <c r="NWJ22" s="958"/>
      <c r="NWK22" s="958"/>
      <c r="NWL22" s="958"/>
      <c r="NWM22" s="958"/>
      <c r="NWN22" s="958"/>
      <c r="NWO22" s="958"/>
      <c r="NWP22" s="958"/>
      <c r="NWQ22" s="958"/>
      <c r="NWR22" s="958"/>
      <c r="NWS22" s="958"/>
      <c r="NWT22" s="958"/>
      <c r="NWU22" s="958"/>
      <c r="NWV22" s="958"/>
      <c r="NWW22" s="958"/>
      <c r="NWX22" s="958"/>
      <c r="NWY22" s="958"/>
      <c r="NWZ22" s="958"/>
      <c r="NXA22" s="958"/>
      <c r="NXB22" s="958"/>
      <c r="NXC22" s="958"/>
      <c r="NXD22" s="958"/>
      <c r="NXE22" s="958"/>
      <c r="NXF22" s="958"/>
      <c r="NXG22" s="958"/>
      <c r="NXH22" s="958"/>
      <c r="NXI22" s="958"/>
      <c r="NXJ22" s="958"/>
      <c r="NXK22" s="958"/>
      <c r="NXL22" s="958"/>
      <c r="NXM22" s="958"/>
      <c r="NXN22" s="958"/>
      <c r="NXO22" s="958"/>
      <c r="NXP22" s="958"/>
      <c r="NXQ22" s="958"/>
      <c r="NXR22" s="958"/>
      <c r="NXS22" s="958"/>
      <c r="NXT22" s="958"/>
      <c r="NXU22" s="958"/>
      <c r="NXV22" s="958"/>
      <c r="NXW22" s="958"/>
      <c r="NXX22" s="958"/>
      <c r="NXY22" s="958"/>
      <c r="NXZ22" s="958"/>
      <c r="NYA22" s="958"/>
      <c r="NYB22" s="958"/>
      <c r="NYC22" s="958"/>
      <c r="NYD22" s="958"/>
      <c r="NYE22" s="958"/>
      <c r="NYF22" s="958"/>
      <c r="NYG22" s="958"/>
      <c r="NYH22" s="958"/>
      <c r="NYI22" s="958"/>
      <c r="NYJ22" s="958"/>
      <c r="NYK22" s="958"/>
      <c r="NYL22" s="958"/>
      <c r="NYM22" s="958"/>
      <c r="NYN22" s="958"/>
      <c r="NYO22" s="958"/>
      <c r="NYP22" s="958"/>
      <c r="NYQ22" s="958"/>
      <c r="NYR22" s="958"/>
      <c r="NYS22" s="958"/>
      <c r="NYT22" s="958"/>
      <c r="NYU22" s="958"/>
      <c r="NYV22" s="958"/>
      <c r="NYW22" s="958"/>
      <c r="NYX22" s="958"/>
      <c r="NYY22" s="958"/>
      <c r="NYZ22" s="958"/>
      <c r="NZA22" s="958"/>
      <c r="NZB22" s="958"/>
      <c r="NZC22" s="958"/>
      <c r="NZD22" s="958"/>
      <c r="NZE22" s="958"/>
      <c r="NZF22" s="958"/>
      <c r="NZG22" s="958"/>
      <c r="NZH22" s="958"/>
      <c r="NZI22" s="958"/>
      <c r="NZJ22" s="958"/>
      <c r="NZK22" s="958"/>
      <c r="NZL22" s="958"/>
      <c r="NZM22" s="958"/>
      <c r="NZN22" s="958"/>
      <c r="NZO22" s="958"/>
      <c r="NZP22" s="958"/>
      <c r="NZQ22" s="958"/>
      <c r="NZR22" s="958"/>
      <c r="NZS22" s="958"/>
      <c r="NZT22" s="958"/>
      <c r="NZU22" s="958"/>
      <c r="NZV22" s="958"/>
      <c r="NZW22" s="958"/>
      <c r="NZX22" s="958"/>
      <c r="NZY22" s="958"/>
      <c r="NZZ22" s="958"/>
      <c r="OAA22" s="958"/>
      <c r="OAB22" s="958"/>
      <c r="OAC22" s="958"/>
      <c r="OAD22" s="958"/>
      <c r="OAE22" s="958"/>
      <c r="OAF22" s="958"/>
      <c r="OAG22" s="958"/>
      <c r="OAH22" s="958"/>
      <c r="OAI22" s="958"/>
      <c r="OAJ22" s="958"/>
      <c r="OAK22" s="958"/>
      <c r="OAL22" s="958"/>
      <c r="OAM22" s="958"/>
      <c r="OAN22" s="958"/>
      <c r="OAO22" s="958"/>
      <c r="OAP22" s="958"/>
      <c r="OAQ22" s="958"/>
      <c r="OAR22" s="958"/>
      <c r="OAS22" s="958"/>
      <c r="OAT22" s="958"/>
      <c r="OAU22" s="958"/>
      <c r="OAV22" s="958"/>
      <c r="OAW22" s="958"/>
      <c r="OAX22" s="958"/>
      <c r="OAY22" s="958"/>
      <c r="OAZ22" s="958"/>
      <c r="OBA22" s="958"/>
      <c r="OBB22" s="958"/>
      <c r="OBC22" s="958"/>
      <c r="OBD22" s="958"/>
      <c r="OBE22" s="958"/>
      <c r="OBF22" s="958"/>
      <c r="OBG22" s="958"/>
      <c r="OBH22" s="958"/>
      <c r="OBI22" s="958"/>
      <c r="OBJ22" s="958"/>
      <c r="OBK22" s="958"/>
      <c r="OBL22" s="958"/>
      <c r="OBM22" s="958"/>
      <c r="OBN22" s="958"/>
      <c r="OBO22" s="958"/>
      <c r="OBP22" s="958"/>
      <c r="OBQ22" s="958"/>
      <c r="OBR22" s="958"/>
      <c r="OBS22" s="958"/>
      <c r="OBT22" s="958"/>
      <c r="OBU22" s="958"/>
      <c r="OBV22" s="958"/>
      <c r="OBW22" s="958"/>
      <c r="OBX22" s="958"/>
      <c r="OBY22" s="958"/>
      <c r="OBZ22" s="958"/>
      <c r="OCA22" s="958"/>
      <c r="OCB22" s="958"/>
      <c r="OCC22" s="958"/>
      <c r="OCD22" s="958"/>
      <c r="OCE22" s="958"/>
      <c r="OCF22" s="958"/>
      <c r="OCG22" s="958"/>
      <c r="OCH22" s="958"/>
      <c r="OCI22" s="958"/>
      <c r="OCJ22" s="958"/>
      <c r="OCK22" s="958"/>
      <c r="OCL22" s="958"/>
      <c r="OCM22" s="958"/>
      <c r="OCN22" s="958"/>
      <c r="OCO22" s="958"/>
      <c r="OCP22" s="958"/>
      <c r="OCQ22" s="958"/>
      <c r="OCR22" s="958"/>
      <c r="OCS22" s="958"/>
      <c r="OCT22" s="958"/>
      <c r="OCU22" s="958"/>
      <c r="OCV22" s="958"/>
      <c r="OCW22" s="958"/>
      <c r="OCX22" s="958"/>
      <c r="OCY22" s="958"/>
      <c r="OCZ22" s="958"/>
      <c r="ODA22" s="958"/>
      <c r="ODB22" s="958"/>
      <c r="ODC22" s="958"/>
      <c r="ODD22" s="958"/>
      <c r="ODE22" s="958"/>
      <c r="ODF22" s="958"/>
      <c r="ODG22" s="958"/>
      <c r="ODH22" s="958"/>
      <c r="ODI22" s="958"/>
      <c r="ODJ22" s="958"/>
      <c r="ODK22" s="958"/>
      <c r="ODL22" s="958"/>
      <c r="ODM22" s="958"/>
      <c r="ODN22" s="958"/>
      <c r="ODO22" s="958"/>
      <c r="ODP22" s="958"/>
      <c r="ODQ22" s="958"/>
      <c r="ODR22" s="958"/>
      <c r="ODS22" s="958"/>
      <c r="ODT22" s="958"/>
      <c r="ODU22" s="958"/>
      <c r="ODV22" s="958"/>
      <c r="ODW22" s="958"/>
      <c r="ODX22" s="958"/>
      <c r="ODY22" s="958"/>
      <c r="ODZ22" s="958"/>
      <c r="OEA22" s="958"/>
      <c r="OEB22" s="958"/>
      <c r="OEC22" s="958"/>
      <c r="OED22" s="958"/>
      <c r="OEE22" s="958"/>
      <c r="OEF22" s="958"/>
      <c r="OEG22" s="958"/>
      <c r="OEH22" s="958"/>
      <c r="OEI22" s="958"/>
      <c r="OEJ22" s="958"/>
      <c r="OEK22" s="958"/>
      <c r="OEL22" s="958"/>
      <c r="OEM22" s="958"/>
      <c r="OEN22" s="958"/>
      <c r="OEO22" s="958"/>
      <c r="OEP22" s="958"/>
      <c r="OEQ22" s="958"/>
      <c r="OER22" s="958"/>
      <c r="OES22" s="958"/>
      <c r="OET22" s="958"/>
      <c r="OEU22" s="958"/>
      <c r="OEV22" s="958"/>
      <c r="OEW22" s="958"/>
      <c r="OEX22" s="958"/>
      <c r="OEY22" s="958"/>
      <c r="OEZ22" s="958"/>
      <c r="OFA22" s="958"/>
      <c r="OFB22" s="958"/>
      <c r="OFC22" s="958"/>
      <c r="OFD22" s="958"/>
      <c r="OFE22" s="958"/>
      <c r="OFF22" s="958"/>
      <c r="OFG22" s="958"/>
      <c r="OFH22" s="958"/>
      <c r="OFI22" s="958"/>
      <c r="OFJ22" s="958"/>
      <c r="OFK22" s="958"/>
      <c r="OFL22" s="958"/>
      <c r="OFM22" s="958"/>
      <c r="OFN22" s="958"/>
      <c r="OFO22" s="958"/>
      <c r="OFP22" s="958"/>
      <c r="OFQ22" s="958"/>
      <c r="OFR22" s="958"/>
      <c r="OFS22" s="958"/>
      <c r="OFT22" s="958"/>
      <c r="OFU22" s="958"/>
      <c r="OFV22" s="958"/>
      <c r="OFW22" s="958"/>
      <c r="OFX22" s="958"/>
      <c r="OFY22" s="958"/>
      <c r="OFZ22" s="958"/>
      <c r="OGA22" s="958"/>
      <c r="OGB22" s="958"/>
      <c r="OGC22" s="958"/>
      <c r="OGD22" s="958"/>
      <c r="OGE22" s="958"/>
      <c r="OGF22" s="958"/>
      <c r="OGG22" s="958"/>
      <c r="OGH22" s="958"/>
      <c r="OGI22" s="958"/>
      <c r="OGJ22" s="958"/>
      <c r="OGK22" s="958"/>
      <c r="OGL22" s="958"/>
      <c r="OGM22" s="958"/>
      <c r="OGN22" s="958"/>
      <c r="OGO22" s="958"/>
      <c r="OGP22" s="958"/>
      <c r="OGQ22" s="958"/>
      <c r="OGR22" s="958"/>
      <c r="OGS22" s="958"/>
      <c r="OGT22" s="958"/>
      <c r="OGU22" s="958"/>
      <c r="OGV22" s="958"/>
      <c r="OGW22" s="958"/>
      <c r="OGX22" s="958"/>
      <c r="OGY22" s="958"/>
      <c r="OGZ22" s="958"/>
      <c r="OHA22" s="958"/>
      <c r="OHB22" s="958"/>
      <c r="OHC22" s="958"/>
      <c r="OHD22" s="958"/>
      <c r="OHE22" s="958"/>
      <c r="OHF22" s="958"/>
      <c r="OHG22" s="958"/>
      <c r="OHH22" s="958"/>
      <c r="OHI22" s="958"/>
      <c r="OHJ22" s="958"/>
      <c r="OHK22" s="958"/>
      <c r="OHL22" s="958"/>
      <c r="OHM22" s="958"/>
      <c r="OHN22" s="958"/>
      <c r="OHO22" s="958"/>
      <c r="OHP22" s="958"/>
      <c r="OHQ22" s="958"/>
      <c r="OHR22" s="958"/>
      <c r="OHS22" s="958"/>
      <c r="OHT22" s="958"/>
      <c r="OHU22" s="958"/>
      <c r="OHV22" s="958"/>
      <c r="OHW22" s="958"/>
      <c r="OHX22" s="958"/>
      <c r="OHY22" s="958"/>
      <c r="OHZ22" s="958"/>
      <c r="OIA22" s="958"/>
      <c r="OIB22" s="958"/>
      <c r="OIC22" s="958"/>
      <c r="OID22" s="958"/>
      <c r="OIE22" s="958"/>
      <c r="OIF22" s="958"/>
      <c r="OIG22" s="958"/>
      <c r="OIH22" s="958"/>
      <c r="OII22" s="958"/>
      <c r="OIJ22" s="958"/>
      <c r="OIK22" s="958"/>
      <c r="OIL22" s="958"/>
      <c r="OIM22" s="958"/>
      <c r="OIN22" s="958"/>
      <c r="OIO22" s="958"/>
      <c r="OIP22" s="958"/>
      <c r="OIQ22" s="958"/>
      <c r="OIR22" s="958"/>
      <c r="OIS22" s="958"/>
      <c r="OIT22" s="958"/>
      <c r="OIU22" s="958"/>
      <c r="OIV22" s="958"/>
      <c r="OIW22" s="958"/>
      <c r="OIX22" s="958"/>
      <c r="OIY22" s="958"/>
      <c r="OIZ22" s="958"/>
      <c r="OJA22" s="958"/>
      <c r="OJB22" s="958"/>
      <c r="OJC22" s="958"/>
      <c r="OJD22" s="958"/>
      <c r="OJE22" s="958"/>
      <c r="OJF22" s="958"/>
      <c r="OJG22" s="958"/>
      <c r="OJH22" s="958"/>
      <c r="OJI22" s="958"/>
      <c r="OJJ22" s="958"/>
      <c r="OJK22" s="958"/>
      <c r="OJL22" s="958"/>
      <c r="OJM22" s="958"/>
      <c r="OJN22" s="958"/>
      <c r="OJO22" s="958"/>
      <c r="OJP22" s="958"/>
      <c r="OJQ22" s="958"/>
      <c r="OJR22" s="958"/>
      <c r="OJS22" s="958"/>
      <c r="OJT22" s="958"/>
      <c r="OJU22" s="958"/>
      <c r="OJV22" s="958"/>
      <c r="OJW22" s="958"/>
      <c r="OJX22" s="958"/>
      <c r="OJY22" s="958"/>
      <c r="OJZ22" s="958"/>
      <c r="OKA22" s="958"/>
      <c r="OKB22" s="958"/>
      <c r="OKC22" s="958"/>
      <c r="OKD22" s="958"/>
      <c r="OKE22" s="958"/>
      <c r="OKF22" s="958"/>
      <c r="OKG22" s="958"/>
      <c r="OKH22" s="958"/>
      <c r="OKI22" s="958"/>
      <c r="OKJ22" s="958"/>
      <c r="OKK22" s="958"/>
      <c r="OKL22" s="958"/>
      <c r="OKM22" s="958"/>
      <c r="OKN22" s="958"/>
      <c r="OKO22" s="958"/>
      <c r="OKP22" s="958"/>
      <c r="OKQ22" s="958"/>
      <c r="OKR22" s="958"/>
      <c r="OKS22" s="958"/>
      <c r="OKT22" s="958"/>
      <c r="OKU22" s="958"/>
      <c r="OKV22" s="958"/>
      <c r="OKW22" s="958"/>
      <c r="OKX22" s="958"/>
      <c r="OKY22" s="958"/>
      <c r="OKZ22" s="958"/>
      <c r="OLA22" s="958"/>
      <c r="OLB22" s="958"/>
      <c r="OLC22" s="958"/>
      <c r="OLD22" s="958"/>
      <c r="OLE22" s="958"/>
      <c r="OLF22" s="958"/>
      <c r="OLG22" s="958"/>
      <c r="OLH22" s="958"/>
      <c r="OLI22" s="958"/>
      <c r="OLJ22" s="958"/>
      <c r="OLK22" s="958"/>
      <c r="OLL22" s="958"/>
      <c r="OLM22" s="958"/>
      <c r="OLN22" s="958"/>
      <c r="OLO22" s="958"/>
      <c r="OLP22" s="958"/>
      <c r="OLQ22" s="958"/>
      <c r="OLR22" s="958"/>
      <c r="OLS22" s="958"/>
      <c r="OLT22" s="958"/>
      <c r="OLU22" s="958"/>
      <c r="OLV22" s="958"/>
      <c r="OLW22" s="958"/>
      <c r="OLX22" s="958"/>
      <c r="OLY22" s="958"/>
      <c r="OLZ22" s="958"/>
      <c r="OMA22" s="958"/>
      <c r="OMB22" s="958"/>
      <c r="OMC22" s="958"/>
      <c r="OMD22" s="958"/>
      <c r="OME22" s="958"/>
      <c r="OMF22" s="958"/>
      <c r="OMG22" s="958"/>
      <c r="OMH22" s="958"/>
      <c r="OMI22" s="958"/>
      <c r="OMJ22" s="958"/>
      <c r="OMK22" s="958"/>
      <c r="OML22" s="958"/>
      <c r="OMM22" s="958"/>
      <c r="OMN22" s="958"/>
      <c r="OMO22" s="958"/>
      <c r="OMP22" s="958"/>
      <c r="OMQ22" s="958"/>
      <c r="OMR22" s="958"/>
      <c r="OMS22" s="958"/>
      <c r="OMT22" s="958"/>
      <c r="OMU22" s="958"/>
      <c r="OMV22" s="958"/>
      <c r="OMW22" s="958"/>
      <c r="OMX22" s="958"/>
      <c r="OMY22" s="958"/>
      <c r="OMZ22" s="958"/>
      <c r="ONA22" s="958"/>
      <c r="ONB22" s="958"/>
      <c r="ONC22" s="958"/>
      <c r="OND22" s="958"/>
      <c r="ONE22" s="958"/>
      <c r="ONF22" s="958"/>
      <c r="ONG22" s="958"/>
      <c r="ONH22" s="958"/>
      <c r="ONI22" s="958"/>
      <c r="ONJ22" s="958"/>
      <c r="ONK22" s="958"/>
      <c r="ONL22" s="958"/>
      <c r="ONM22" s="958"/>
      <c r="ONN22" s="958"/>
      <c r="ONO22" s="958"/>
      <c r="ONP22" s="958"/>
      <c r="ONQ22" s="958"/>
      <c r="ONR22" s="958"/>
      <c r="ONS22" s="958"/>
      <c r="ONT22" s="958"/>
      <c r="ONU22" s="958"/>
      <c r="ONV22" s="958"/>
      <c r="ONW22" s="958"/>
      <c r="ONX22" s="958"/>
      <c r="ONY22" s="958"/>
      <c r="ONZ22" s="958"/>
      <c r="OOA22" s="958"/>
      <c r="OOB22" s="958"/>
      <c r="OOC22" s="958"/>
      <c r="OOD22" s="958"/>
      <c r="OOE22" s="958"/>
      <c r="OOF22" s="958"/>
      <c r="OOG22" s="958"/>
      <c r="OOH22" s="958"/>
      <c r="OOI22" s="958"/>
      <c r="OOJ22" s="958"/>
      <c r="OOK22" s="958"/>
      <c r="OOL22" s="958"/>
      <c r="OOM22" s="958"/>
      <c r="OON22" s="958"/>
      <c r="OOO22" s="958"/>
      <c r="OOP22" s="958"/>
      <c r="OOQ22" s="958"/>
      <c r="OOR22" s="958"/>
      <c r="OOS22" s="958"/>
      <c r="OOT22" s="958"/>
      <c r="OOU22" s="958"/>
      <c r="OOV22" s="958"/>
      <c r="OOW22" s="958"/>
      <c r="OOX22" s="958"/>
      <c r="OOY22" s="958"/>
      <c r="OOZ22" s="958"/>
      <c r="OPA22" s="958"/>
      <c r="OPB22" s="958"/>
      <c r="OPC22" s="958"/>
      <c r="OPD22" s="958"/>
      <c r="OPE22" s="958"/>
      <c r="OPF22" s="958"/>
      <c r="OPG22" s="958"/>
      <c r="OPH22" s="958"/>
      <c r="OPI22" s="958"/>
      <c r="OPJ22" s="958"/>
      <c r="OPK22" s="958"/>
      <c r="OPL22" s="958"/>
      <c r="OPM22" s="958"/>
      <c r="OPN22" s="958"/>
      <c r="OPO22" s="958"/>
      <c r="OPP22" s="958"/>
      <c r="OPQ22" s="958"/>
      <c r="OPR22" s="958"/>
      <c r="OPS22" s="958"/>
      <c r="OPT22" s="958"/>
      <c r="OPU22" s="958"/>
      <c r="OPV22" s="958"/>
      <c r="OPW22" s="958"/>
      <c r="OPX22" s="958"/>
      <c r="OPY22" s="958"/>
      <c r="OPZ22" s="958"/>
      <c r="OQA22" s="958"/>
      <c r="OQB22" s="958"/>
      <c r="OQC22" s="958"/>
      <c r="OQD22" s="958"/>
      <c r="OQE22" s="958"/>
      <c r="OQF22" s="958"/>
      <c r="OQG22" s="958"/>
      <c r="OQH22" s="958"/>
      <c r="OQI22" s="958"/>
      <c r="OQJ22" s="958"/>
      <c r="OQK22" s="958"/>
      <c r="OQL22" s="958"/>
      <c r="OQM22" s="958"/>
      <c r="OQN22" s="958"/>
      <c r="OQO22" s="958"/>
      <c r="OQP22" s="958"/>
      <c r="OQQ22" s="958"/>
      <c r="OQR22" s="958"/>
      <c r="OQS22" s="958"/>
      <c r="OQT22" s="958"/>
      <c r="OQU22" s="958"/>
      <c r="OQV22" s="958"/>
      <c r="OQW22" s="958"/>
      <c r="OQX22" s="958"/>
      <c r="OQY22" s="958"/>
      <c r="OQZ22" s="958"/>
      <c r="ORA22" s="958"/>
      <c r="ORB22" s="958"/>
      <c r="ORC22" s="958"/>
      <c r="ORD22" s="958"/>
      <c r="ORE22" s="958"/>
      <c r="ORF22" s="958"/>
      <c r="ORG22" s="958"/>
      <c r="ORH22" s="958"/>
      <c r="ORI22" s="958"/>
      <c r="ORJ22" s="958"/>
      <c r="ORK22" s="958"/>
      <c r="ORL22" s="958"/>
      <c r="ORM22" s="958"/>
      <c r="ORN22" s="958"/>
      <c r="ORO22" s="958"/>
      <c r="ORP22" s="958"/>
      <c r="ORQ22" s="958"/>
      <c r="ORR22" s="958"/>
      <c r="ORS22" s="958"/>
      <c r="ORT22" s="958"/>
      <c r="ORU22" s="958"/>
      <c r="ORV22" s="958"/>
      <c r="ORW22" s="958"/>
      <c r="ORX22" s="958"/>
      <c r="ORY22" s="958"/>
      <c r="ORZ22" s="958"/>
      <c r="OSA22" s="958"/>
      <c r="OSB22" s="958"/>
      <c r="OSC22" s="958"/>
      <c r="OSD22" s="958"/>
      <c r="OSE22" s="958"/>
      <c r="OSF22" s="958"/>
      <c r="OSG22" s="958"/>
      <c r="OSH22" s="958"/>
      <c r="OSI22" s="958"/>
      <c r="OSJ22" s="958"/>
      <c r="OSK22" s="958"/>
      <c r="OSL22" s="958"/>
      <c r="OSM22" s="958"/>
      <c r="OSN22" s="958"/>
      <c r="OSO22" s="958"/>
      <c r="OSP22" s="958"/>
      <c r="OSQ22" s="958"/>
      <c r="OSR22" s="958"/>
      <c r="OSS22" s="958"/>
      <c r="OST22" s="958"/>
      <c r="OSU22" s="958"/>
      <c r="OSV22" s="958"/>
      <c r="OSW22" s="958"/>
      <c r="OSX22" s="958"/>
      <c r="OSY22" s="958"/>
      <c r="OSZ22" s="958"/>
      <c r="OTA22" s="958"/>
      <c r="OTB22" s="958"/>
      <c r="OTC22" s="958"/>
      <c r="OTD22" s="958"/>
      <c r="OTE22" s="958"/>
      <c r="OTF22" s="958"/>
      <c r="OTG22" s="958"/>
      <c r="OTH22" s="958"/>
      <c r="OTI22" s="958"/>
      <c r="OTJ22" s="958"/>
      <c r="OTK22" s="958"/>
      <c r="OTL22" s="958"/>
      <c r="OTM22" s="958"/>
      <c r="OTN22" s="958"/>
      <c r="OTO22" s="958"/>
      <c r="OTP22" s="958"/>
      <c r="OTQ22" s="958"/>
      <c r="OTR22" s="958"/>
      <c r="OTS22" s="958"/>
      <c r="OTT22" s="958"/>
      <c r="OTU22" s="958"/>
      <c r="OTV22" s="958"/>
      <c r="OTW22" s="958"/>
      <c r="OTX22" s="958"/>
      <c r="OTY22" s="958"/>
      <c r="OTZ22" s="958"/>
      <c r="OUA22" s="958"/>
      <c r="OUB22" s="958"/>
      <c r="OUC22" s="958"/>
      <c r="OUD22" s="958"/>
      <c r="OUE22" s="958"/>
      <c r="OUF22" s="958"/>
      <c r="OUG22" s="958"/>
      <c r="OUH22" s="958"/>
      <c r="OUI22" s="958"/>
      <c r="OUJ22" s="958"/>
      <c r="OUK22" s="958"/>
      <c r="OUL22" s="958"/>
      <c r="OUM22" s="958"/>
      <c r="OUN22" s="958"/>
      <c r="OUO22" s="958"/>
      <c r="OUP22" s="958"/>
      <c r="OUQ22" s="958"/>
      <c r="OUR22" s="958"/>
      <c r="OUS22" s="958"/>
      <c r="OUT22" s="958"/>
      <c r="OUU22" s="958"/>
      <c r="OUV22" s="958"/>
      <c r="OUW22" s="958"/>
      <c r="OUX22" s="958"/>
      <c r="OUY22" s="958"/>
      <c r="OUZ22" s="958"/>
      <c r="OVA22" s="958"/>
      <c r="OVB22" s="958"/>
      <c r="OVC22" s="958"/>
      <c r="OVD22" s="958"/>
      <c r="OVE22" s="958"/>
      <c r="OVF22" s="958"/>
      <c r="OVG22" s="958"/>
      <c r="OVH22" s="958"/>
      <c r="OVI22" s="958"/>
      <c r="OVJ22" s="958"/>
      <c r="OVK22" s="958"/>
      <c r="OVL22" s="958"/>
      <c r="OVM22" s="958"/>
      <c r="OVN22" s="958"/>
      <c r="OVO22" s="958"/>
      <c r="OVP22" s="958"/>
      <c r="OVQ22" s="958"/>
      <c r="OVR22" s="958"/>
      <c r="OVS22" s="958"/>
      <c r="OVT22" s="958"/>
      <c r="OVU22" s="958"/>
      <c r="OVV22" s="958"/>
      <c r="OVW22" s="958"/>
      <c r="OVX22" s="958"/>
      <c r="OVY22" s="958"/>
      <c r="OVZ22" s="958"/>
      <c r="OWA22" s="958"/>
      <c r="OWB22" s="958"/>
      <c r="OWC22" s="958"/>
      <c r="OWD22" s="958"/>
      <c r="OWE22" s="958"/>
      <c r="OWF22" s="958"/>
      <c r="OWG22" s="958"/>
      <c r="OWH22" s="958"/>
      <c r="OWI22" s="958"/>
      <c r="OWJ22" s="958"/>
      <c r="OWK22" s="958"/>
      <c r="OWL22" s="958"/>
      <c r="OWM22" s="958"/>
      <c r="OWN22" s="958"/>
      <c r="OWO22" s="958"/>
      <c r="OWP22" s="958"/>
      <c r="OWQ22" s="958"/>
      <c r="OWR22" s="958"/>
      <c r="OWS22" s="958"/>
      <c r="OWT22" s="958"/>
      <c r="OWU22" s="958"/>
      <c r="OWV22" s="958"/>
      <c r="OWW22" s="958"/>
      <c r="OWX22" s="958"/>
      <c r="OWY22" s="958"/>
      <c r="OWZ22" s="958"/>
      <c r="OXA22" s="958"/>
      <c r="OXB22" s="958"/>
      <c r="OXC22" s="958"/>
      <c r="OXD22" s="958"/>
      <c r="OXE22" s="958"/>
      <c r="OXF22" s="958"/>
      <c r="OXG22" s="958"/>
      <c r="OXH22" s="958"/>
      <c r="OXI22" s="958"/>
      <c r="OXJ22" s="958"/>
      <c r="OXK22" s="958"/>
      <c r="OXL22" s="958"/>
      <c r="OXM22" s="958"/>
      <c r="OXN22" s="958"/>
      <c r="OXO22" s="958"/>
      <c r="OXP22" s="958"/>
      <c r="OXQ22" s="958"/>
      <c r="OXR22" s="958"/>
      <c r="OXS22" s="958"/>
      <c r="OXT22" s="958"/>
      <c r="OXU22" s="958"/>
      <c r="OXV22" s="958"/>
      <c r="OXW22" s="958"/>
      <c r="OXX22" s="958"/>
      <c r="OXY22" s="958"/>
      <c r="OXZ22" s="958"/>
      <c r="OYA22" s="958"/>
      <c r="OYB22" s="958"/>
      <c r="OYC22" s="958"/>
      <c r="OYD22" s="958"/>
      <c r="OYE22" s="958"/>
      <c r="OYF22" s="958"/>
      <c r="OYG22" s="958"/>
      <c r="OYH22" s="958"/>
      <c r="OYI22" s="958"/>
      <c r="OYJ22" s="958"/>
      <c r="OYK22" s="958"/>
      <c r="OYL22" s="958"/>
      <c r="OYM22" s="958"/>
      <c r="OYN22" s="958"/>
      <c r="OYO22" s="958"/>
      <c r="OYP22" s="958"/>
      <c r="OYQ22" s="958"/>
      <c r="OYR22" s="958"/>
      <c r="OYS22" s="958"/>
      <c r="OYT22" s="958"/>
      <c r="OYU22" s="958"/>
      <c r="OYV22" s="958"/>
      <c r="OYW22" s="958"/>
      <c r="OYX22" s="958"/>
      <c r="OYY22" s="958"/>
      <c r="OYZ22" s="958"/>
      <c r="OZA22" s="958"/>
      <c r="OZB22" s="958"/>
      <c r="OZC22" s="958"/>
      <c r="OZD22" s="958"/>
      <c r="OZE22" s="958"/>
      <c r="OZF22" s="958"/>
      <c r="OZG22" s="958"/>
      <c r="OZH22" s="958"/>
      <c r="OZI22" s="958"/>
      <c r="OZJ22" s="958"/>
      <c r="OZK22" s="958"/>
      <c r="OZL22" s="958"/>
      <c r="OZM22" s="958"/>
      <c r="OZN22" s="958"/>
      <c r="OZO22" s="958"/>
      <c r="OZP22" s="958"/>
      <c r="OZQ22" s="958"/>
      <c r="OZR22" s="958"/>
      <c r="OZS22" s="958"/>
      <c r="OZT22" s="958"/>
      <c r="OZU22" s="958"/>
      <c r="OZV22" s="958"/>
      <c r="OZW22" s="958"/>
      <c r="OZX22" s="958"/>
      <c r="OZY22" s="958"/>
      <c r="OZZ22" s="958"/>
      <c r="PAA22" s="958"/>
      <c r="PAB22" s="958"/>
      <c r="PAC22" s="958"/>
      <c r="PAD22" s="958"/>
      <c r="PAE22" s="958"/>
      <c r="PAF22" s="958"/>
      <c r="PAG22" s="958"/>
      <c r="PAH22" s="958"/>
      <c r="PAI22" s="958"/>
      <c r="PAJ22" s="958"/>
      <c r="PAK22" s="958"/>
      <c r="PAL22" s="958"/>
      <c r="PAM22" s="958"/>
      <c r="PAN22" s="958"/>
      <c r="PAO22" s="958"/>
      <c r="PAP22" s="958"/>
      <c r="PAQ22" s="958"/>
      <c r="PAR22" s="958"/>
      <c r="PAS22" s="958"/>
      <c r="PAT22" s="958"/>
      <c r="PAU22" s="958"/>
      <c r="PAV22" s="958"/>
      <c r="PAW22" s="958"/>
      <c r="PAX22" s="958"/>
      <c r="PAY22" s="958"/>
      <c r="PAZ22" s="958"/>
      <c r="PBA22" s="958"/>
      <c r="PBB22" s="958"/>
      <c r="PBC22" s="958"/>
      <c r="PBD22" s="958"/>
      <c r="PBE22" s="958"/>
      <c r="PBF22" s="958"/>
      <c r="PBG22" s="958"/>
      <c r="PBH22" s="958"/>
      <c r="PBI22" s="958"/>
      <c r="PBJ22" s="958"/>
      <c r="PBK22" s="958"/>
      <c r="PBL22" s="958"/>
      <c r="PBM22" s="958"/>
      <c r="PBN22" s="958"/>
      <c r="PBO22" s="958"/>
      <c r="PBP22" s="958"/>
      <c r="PBQ22" s="958"/>
      <c r="PBR22" s="958"/>
      <c r="PBS22" s="958"/>
      <c r="PBT22" s="958"/>
      <c r="PBU22" s="958"/>
      <c r="PBV22" s="958"/>
      <c r="PBW22" s="958"/>
      <c r="PBX22" s="958"/>
      <c r="PBY22" s="958"/>
      <c r="PBZ22" s="958"/>
      <c r="PCA22" s="958"/>
      <c r="PCB22" s="958"/>
      <c r="PCC22" s="958"/>
      <c r="PCD22" s="958"/>
      <c r="PCE22" s="958"/>
      <c r="PCF22" s="958"/>
      <c r="PCG22" s="958"/>
      <c r="PCH22" s="958"/>
      <c r="PCI22" s="958"/>
      <c r="PCJ22" s="958"/>
      <c r="PCK22" s="958"/>
      <c r="PCL22" s="958"/>
      <c r="PCM22" s="958"/>
      <c r="PCN22" s="958"/>
      <c r="PCO22" s="958"/>
      <c r="PCP22" s="958"/>
      <c r="PCQ22" s="958"/>
      <c r="PCR22" s="958"/>
      <c r="PCS22" s="958"/>
      <c r="PCT22" s="958"/>
      <c r="PCU22" s="958"/>
      <c r="PCV22" s="958"/>
      <c r="PCW22" s="958"/>
      <c r="PCX22" s="958"/>
      <c r="PCY22" s="958"/>
      <c r="PCZ22" s="958"/>
      <c r="PDA22" s="958"/>
      <c r="PDB22" s="958"/>
      <c r="PDC22" s="958"/>
      <c r="PDD22" s="958"/>
      <c r="PDE22" s="958"/>
      <c r="PDF22" s="958"/>
      <c r="PDG22" s="958"/>
      <c r="PDH22" s="958"/>
      <c r="PDI22" s="958"/>
      <c r="PDJ22" s="958"/>
      <c r="PDK22" s="958"/>
      <c r="PDL22" s="958"/>
      <c r="PDM22" s="958"/>
      <c r="PDN22" s="958"/>
      <c r="PDO22" s="958"/>
      <c r="PDP22" s="958"/>
      <c r="PDQ22" s="958"/>
      <c r="PDR22" s="958"/>
      <c r="PDS22" s="958"/>
      <c r="PDT22" s="958"/>
      <c r="PDU22" s="958"/>
      <c r="PDV22" s="958"/>
      <c r="PDW22" s="958"/>
      <c r="PDX22" s="958"/>
      <c r="PDY22" s="958"/>
      <c r="PDZ22" s="958"/>
      <c r="PEA22" s="958"/>
      <c r="PEB22" s="958"/>
      <c r="PEC22" s="958"/>
      <c r="PED22" s="958"/>
      <c r="PEE22" s="958"/>
      <c r="PEF22" s="958"/>
      <c r="PEG22" s="958"/>
      <c r="PEH22" s="958"/>
      <c r="PEI22" s="958"/>
      <c r="PEJ22" s="958"/>
      <c r="PEK22" s="958"/>
      <c r="PEL22" s="958"/>
      <c r="PEM22" s="958"/>
      <c r="PEN22" s="958"/>
      <c r="PEO22" s="958"/>
      <c r="PEP22" s="958"/>
      <c r="PEQ22" s="958"/>
      <c r="PER22" s="958"/>
      <c r="PES22" s="958"/>
      <c r="PET22" s="958"/>
      <c r="PEU22" s="958"/>
      <c r="PEV22" s="958"/>
      <c r="PEW22" s="958"/>
      <c r="PEX22" s="958"/>
      <c r="PEY22" s="958"/>
      <c r="PEZ22" s="958"/>
      <c r="PFA22" s="958"/>
      <c r="PFB22" s="958"/>
      <c r="PFC22" s="958"/>
      <c r="PFD22" s="958"/>
      <c r="PFE22" s="958"/>
      <c r="PFF22" s="958"/>
      <c r="PFG22" s="958"/>
      <c r="PFH22" s="958"/>
      <c r="PFI22" s="958"/>
      <c r="PFJ22" s="958"/>
      <c r="PFK22" s="958"/>
      <c r="PFL22" s="958"/>
      <c r="PFM22" s="958"/>
      <c r="PFN22" s="958"/>
      <c r="PFO22" s="958"/>
      <c r="PFP22" s="958"/>
      <c r="PFQ22" s="958"/>
      <c r="PFR22" s="958"/>
      <c r="PFS22" s="958"/>
      <c r="PFT22" s="958"/>
      <c r="PFU22" s="958"/>
      <c r="PFV22" s="958"/>
      <c r="PFW22" s="958"/>
      <c r="PFX22" s="958"/>
      <c r="PFY22" s="958"/>
      <c r="PFZ22" s="958"/>
      <c r="PGA22" s="958"/>
      <c r="PGB22" s="958"/>
      <c r="PGC22" s="958"/>
      <c r="PGD22" s="958"/>
      <c r="PGE22" s="958"/>
      <c r="PGF22" s="958"/>
      <c r="PGG22" s="958"/>
      <c r="PGH22" s="958"/>
      <c r="PGI22" s="958"/>
      <c r="PGJ22" s="958"/>
      <c r="PGK22" s="958"/>
      <c r="PGL22" s="958"/>
      <c r="PGM22" s="958"/>
      <c r="PGN22" s="958"/>
      <c r="PGO22" s="958"/>
      <c r="PGP22" s="958"/>
      <c r="PGQ22" s="958"/>
      <c r="PGR22" s="958"/>
      <c r="PGS22" s="958"/>
      <c r="PGT22" s="958"/>
      <c r="PGU22" s="958"/>
      <c r="PGV22" s="958"/>
      <c r="PGW22" s="958"/>
      <c r="PGX22" s="958"/>
      <c r="PGY22" s="958"/>
      <c r="PGZ22" s="958"/>
      <c r="PHA22" s="958"/>
      <c r="PHB22" s="958"/>
      <c r="PHC22" s="958"/>
      <c r="PHD22" s="958"/>
      <c r="PHE22" s="958"/>
      <c r="PHF22" s="958"/>
      <c r="PHG22" s="958"/>
      <c r="PHH22" s="958"/>
      <c r="PHI22" s="958"/>
      <c r="PHJ22" s="958"/>
      <c r="PHK22" s="958"/>
      <c r="PHL22" s="958"/>
      <c r="PHM22" s="958"/>
      <c r="PHN22" s="958"/>
      <c r="PHO22" s="958"/>
      <c r="PHP22" s="958"/>
      <c r="PHQ22" s="958"/>
      <c r="PHR22" s="958"/>
      <c r="PHS22" s="958"/>
      <c r="PHT22" s="958"/>
      <c r="PHU22" s="958"/>
      <c r="PHV22" s="958"/>
      <c r="PHW22" s="958"/>
      <c r="PHX22" s="958"/>
      <c r="PHY22" s="958"/>
      <c r="PHZ22" s="958"/>
      <c r="PIA22" s="958"/>
      <c r="PIB22" s="958"/>
      <c r="PIC22" s="958"/>
      <c r="PID22" s="958"/>
      <c r="PIE22" s="958"/>
      <c r="PIF22" s="958"/>
      <c r="PIG22" s="958"/>
      <c r="PIH22" s="958"/>
      <c r="PII22" s="958"/>
      <c r="PIJ22" s="958"/>
      <c r="PIK22" s="958"/>
      <c r="PIL22" s="958"/>
      <c r="PIM22" s="958"/>
      <c r="PIN22" s="958"/>
      <c r="PIO22" s="958"/>
      <c r="PIP22" s="958"/>
      <c r="PIQ22" s="958"/>
      <c r="PIR22" s="958"/>
      <c r="PIS22" s="958"/>
      <c r="PIT22" s="958"/>
      <c r="PIU22" s="958"/>
      <c r="PIV22" s="958"/>
      <c r="PIW22" s="958"/>
      <c r="PIX22" s="958"/>
      <c r="PIY22" s="958"/>
      <c r="PIZ22" s="958"/>
      <c r="PJA22" s="958"/>
      <c r="PJB22" s="958"/>
      <c r="PJC22" s="958"/>
      <c r="PJD22" s="958"/>
      <c r="PJE22" s="958"/>
      <c r="PJF22" s="958"/>
      <c r="PJG22" s="958"/>
      <c r="PJH22" s="958"/>
      <c r="PJI22" s="958"/>
      <c r="PJJ22" s="958"/>
      <c r="PJK22" s="958"/>
      <c r="PJL22" s="958"/>
      <c r="PJM22" s="958"/>
      <c r="PJN22" s="958"/>
      <c r="PJO22" s="958"/>
      <c r="PJP22" s="958"/>
      <c r="PJQ22" s="958"/>
      <c r="PJR22" s="958"/>
      <c r="PJS22" s="958"/>
      <c r="PJT22" s="958"/>
      <c r="PJU22" s="958"/>
      <c r="PJV22" s="958"/>
      <c r="PJW22" s="958"/>
      <c r="PJX22" s="958"/>
      <c r="PJY22" s="958"/>
      <c r="PJZ22" s="958"/>
      <c r="PKA22" s="958"/>
      <c r="PKB22" s="958"/>
      <c r="PKC22" s="958"/>
      <c r="PKD22" s="958"/>
      <c r="PKE22" s="958"/>
      <c r="PKF22" s="958"/>
      <c r="PKG22" s="958"/>
      <c r="PKH22" s="958"/>
      <c r="PKI22" s="958"/>
      <c r="PKJ22" s="958"/>
      <c r="PKK22" s="958"/>
      <c r="PKL22" s="958"/>
      <c r="PKM22" s="958"/>
      <c r="PKN22" s="958"/>
      <c r="PKO22" s="958"/>
      <c r="PKP22" s="958"/>
      <c r="PKQ22" s="958"/>
      <c r="PKR22" s="958"/>
      <c r="PKS22" s="958"/>
      <c r="PKT22" s="958"/>
      <c r="PKU22" s="958"/>
      <c r="PKV22" s="958"/>
      <c r="PKW22" s="958"/>
      <c r="PKX22" s="958"/>
      <c r="PKY22" s="958"/>
      <c r="PKZ22" s="958"/>
      <c r="PLA22" s="958"/>
      <c r="PLB22" s="958"/>
      <c r="PLC22" s="958"/>
      <c r="PLD22" s="958"/>
      <c r="PLE22" s="958"/>
      <c r="PLF22" s="958"/>
      <c r="PLG22" s="958"/>
      <c r="PLH22" s="958"/>
      <c r="PLI22" s="958"/>
      <c r="PLJ22" s="958"/>
      <c r="PLK22" s="958"/>
      <c r="PLL22" s="958"/>
      <c r="PLM22" s="958"/>
      <c r="PLN22" s="958"/>
      <c r="PLO22" s="958"/>
      <c r="PLP22" s="958"/>
      <c r="PLQ22" s="958"/>
      <c r="PLR22" s="958"/>
      <c r="PLS22" s="958"/>
      <c r="PLT22" s="958"/>
      <c r="PLU22" s="958"/>
      <c r="PLV22" s="958"/>
      <c r="PLW22" s="958"/>
      <c r="PLX22" s="958"/>
      <c r="PLY22" s="958"/>
      <c r="PLZ22" s="958"/>
      <c r="PMA22" s="958"/>
      <c r="PMB22" s="958"/>
      <c r="PMC22" s="958"/>
      <c r="PMD22" s="958"/>
      <c r="PME22" s="958"/>
      <c r="PMF22" s="958"/>
      <c r="PMG22" s="958"/>
      <c r="PMH22" s="958"/>
      <c r="PMI22" s="958"/>
      <c r="PMJ22" s="958"/>
      <c r="PMK22" s="958"/>
      <c r="PML22" s="958"/>
      <c r="PMM22" s="958"/>
      <c r="PMN22" s="958"/>
      <c r="PMO22" s="958"/>
      <c r="PMP22" s="958"/>
      <c r="PMQ22" s="958"/>
      <c r="PMR22" s="958"/>
      <c r="PMS22" s="958"/>
      <c r="PMT22" s="958"/>
      <c r="PMU22" s="958"/>
      <c r="PMV22" s="958"/>
      <c r="PMW22" s="958"/>
      <c r="PMX22" s="958"/>
      <c r="PMY22" s="958"/>
      <c r="PMZ22" s="958"/>
      <c r="PNA22" s="958"/>
      <c r="PNB22" s="958"/>
      <c r="PNC22" s="958"/>
      <c r="PND22" s="958"/>
      <c r="PNE22" s="958"/>
      <c r="PNF22" s="958"/>
      <c r="PNG22" s="958"/>
      <c r="PNH22" s="958"/>
      <c r="PNI22" s="958"/>
      <c r="PNJ22" s="958"/>
      <c r="PNK22" s="958"/>
      <c r="PNL22" s="958"/>
      <c r="PNM22" s="958"/>
      <c r="PNN22" s="958"/>
      <c r="PNO22" s="958"/>
      <c r="PNP22" s="958"/>
      <c r="PNQ22" s="958"/>
      <c r="PNR22" s="958"/>
      <c r="PNS22" s="958"/>
      <c r="PNT22" s="958"/>
      <c r="PNU22" s="958"/>
      <c r="PNV22" s="958"/>
      <c r="PNW22" s="958"/>
      <c r="PNX22" s="958"/>
      <c r="PNY22" s="958"/>
      <c r="PNZ22" s="958"/>
      <c r="POA22" s="958"/>
      <c r="POB22" s="958"/>
      <c r="POC22" s="958"/>
      <c r="POD22" s="958"/>
      <c r="POE22" s="958"/>
      <c r="POF22" s="958"/>
      <c r="POG22" s="958"/>
      <c r="POH22" s="958"/>
      <c r="POI22" s="958"/>
      <c r="POJ22" s="958"/>
      <c r="POK22" s="958"/>
      <c r="POL22" s="958"/>
      <c r="POM22" s="958"/>
      <c r="PON22" s="958"/>
      <c r="POO22" s="958"/>
      <c r="POP22" s="958"/>
      <c r="POQ22" s="958"/>
      <c r="POR22" s="958"/>
      <c r="POS22" s="958"/>
      <c r="POT22" s="958"/>
      <c r="POU22" s="958"/>
      <c r="POV22" s="958"/>
      <c r="POW22" s="958"/>
      <c r="POX22" s="958"/>
      <c r="POY22" s="958"/>
      <c r="POZ22" s="958"/>
      <c r="PPA22" s="958"/>
      <c r="PPB22" s="958"/>
      <c r="PPC22" s="958"/>
      <c r="PPD22" s="958"/>
      <c r="PPE22" s="958"/>
      <c r="PPF22" s="958"/>
      <c r="PPG22" s="958"/>
      <c r="PPH22" s="958"/>
      <c r="PPI22" s="958"/>
      <c r="PPJ22" s="958"/>
      <c r="PPK22" s="958"/>
      <c r="PPL22" s="958"/>
      <c r="PPM22" s="958"/>
      <c r="PPN22" s="958"/>
      <c r="PPO22" s="958"/>
      <c r="PPP22" s="958"/>
      <c r="PPQ22" s="958"/>
      <c r="PPR22" s="958"/>
      <c r="PPS22" s="958"/>
      <c r="PPT22" s="958"/>
      <c r="PPU22" s="958"/>
      <c r="PPV22" s="958"/>
      <c r="PPW22" s="958"/>
      <c r="PPX22" s="958"/>
      <c r="PPY22" s="958"/>
      <c r="PPZ22" s="958"/>
      <c r="PQA22" s="958"/>
      <c r="PQB22" s="958"/>
      <c r="PQC22" s="958"/>
      <c r="PQD22" s="958"/>
      <c r="PQE22" s="958"/>
      <c r="PQF22" s="958"/>
      <c r="PQG22" s="958"/>
      <c r="PQH22" s="958"/>
      <c r="PQI22" s="958"/>
      <c r="PQJ22" s="958"/>
      <c r="PQK22" s="958"/>
      <c r="PQL22" s="958"/>
      <c r="PQM22" s="958"/>
      <c r="PQN22" s="958"/>
      <c r="PQO22" s="958"/>
      <c r="PQP22" s="958"/>
      <c r="PQQ22" s="958"/>
      <c r="PQR22" s="958"/>
      <c r="PQS22" s="958"/>
      <c r="PQT22" s="958"/>
      <c r="PQU22" s="958"/>
      <c r="PQV22" s="958"/>
      <c r="PQW22" s="958"/>
      <c r="PQX22" s="958"/>
      <c r="PQY22" s="958"/>
      <c r="PQZ22" s="958"/>
      <c r="PRA22" s="958"/>
      <c r="PRB22" s="958"/>
      <c r="PRC22" s="958"/>
      <c r="PRD22" s="958"/>
      <c r="PRE22" s="958"/>
      <c r="PRF22" s="958"/>
      <c r="PRG22" s="958"/>
      <c r="PRH22" s="958"/>
      <c r="PRI22" s="958"/>
      <c r="PRJ22" s="958"/>
      <c r="PRK22" s="958"/>
      <c r="PRL22" s="958"/>
      <c r="PRM22" s="958"/>
      <c r="PRN22" s="958"/>
      <c r="PRO22" s="958"/>
      <c r="PRP22" s="958"/>
      <c r="PRQ22" s="958"/>
      <c r="PRR22" s="958"/>
      <c r="PRS22" s="958"/>
      <c r="PRT22" s="958"/>
      <c r="PRU22" s="958"/>
      <c r="PRV22" s="958"/>
      <c r="PRW22" s="958"/>
      <c r="PRX22" s="958"/>
      <c r="PRY22" s="958"/>
      <c r="PRZ22" s="958"/>
      <c r="PSA22" s="958"/>
      <c r="PSB22" s="958"/>
      <c r="PSC22" s="958"/>
      <c r="PSD22" s="958"/>
      <c r="PSE22" s="958"/>
      <c r="PSF22" s="958"/>
      <c r="PSG22" s="958"/>
      <c r="PSH22" s="958"/>
      <c r="PSI22" s="958"/>
      <c r="PSJ22" s="958"/>
      <c r="PSK22" s="958"/>
      <c r="PSL22" s="958"/>
      <c r="PSM22" s="958"/>
      <c r="PSN22" s="958"/>
      <c r="PSO22" s="958"/>
      <c r="PSP22" s="958"/>
      <c r="PSQ22" s="958"/>
      <c r="PSR22" s="958"/>
      <c r="PSS22" s="958"/>
      <c r="PST22" s="958"/>
      <c r="PSU22" s="958"/>
      <c r="PSV22" s="958"/>
      <c r="PSW22" s="958"/>
      <c r="PSX22" s="958"/>
      <c r="PSY22" s="958"/>
      <c r="PSZ22" s="958"/>
      <c r="PTA22" s="958"/>
      <c r="PTB22" s="958"/>
      <c r="PTC22" s="958"/>
      <c r="PTD22" s="958"/>
      <c r="PTE22" s="958"/>
      <c r="PTF22" s="958"/>
      <c r="PTG22" s="958"/>
      <c r="PTH22" s="958"/>
      <c r="PTI22" s="958"/>
      <c r="PTJ22" s="958"/>
      <c r="PTK22" s="958"/>
      <c r="PTL22" s="958"/>
      <c r="PTM22" s="958"/>
      <c r="PTN22" s="958"/>
      <c r="PTO22" s="958"/>
      <c r="PTP22" s="958"/>
      <c r="PTQ22" s="958"/>
      <c r="PTR22" s="958"/>
      <c r="PTS22" s="958"/>
      <c r="PTT22" s="958"/>
      <c r="PTU22" s="958"/>
      <c r="PTV22" s="958"/>
      <c r="PTW22" s="958"/>
      <c r="PTX22" s="958"/>
      <c r="PTY22" s="958"/>
      <c r="PTZ22" s="958"/>
      <c r="PUA22" s="958"/>
      <c r="PUB22" s="958"/>
      <c r="PUC22" s="958"/>
      <c r="PUD22" s="958"/>
      <c r="PUE22" s="958"/>
      <c r="PUF22" s="958"/>
      <c r="PUG22" s="958"/>
      <c r="PUH22" s="958"/>
      <c r="PUI22" s="958"/>
      <c r="PUJ22" s="958"/>
      <c r="PUK22" s="958"/>
      <c r="PUL22" s="958"/>
      <c r="PUM22" s="958"/>
      <c r="PUN22" s="958"/>
      <c r="PUO22" s="958"/>
      <c r="PUP22" s="958"/>
      <c r="PUQ22" s="958"/>
      <c r="PUR22" s="958"/>
      <c r="PUS22" s="958"/>
      <c r="PUT22" s="958"/>
      <c r="PUU22" s="958"/>
      <c r="PUV22" s="958"/>
      <c r="PUW22" s="958"/>
      <c r="PUX22" s="958"/>
      <c r="PUY22" s="958"/>
      <c r="PUZ22" s="958"/>
      <c r="PVA22" s="958"/>
      <c r="PVB22" s="958"/>
      <c r="PVC22" s="958"/>
      <c r="PVD22" s="958"/>
      <c r="PVE22" s="958"/>
      <c r="PVF22" s="958"/>
      <c r="PVG22" s="958"/>
      <c r="PVH22" s="958"/>
      <c r="PVI22" s="958"/>
      <c r="PVJ22" s="958"/>
      <c r="PVK22" s="958"/>
      <c r="PVL22" s="958"/>
      <c r="PVM22" s="958"/>
      <c r="PVN22" s="958"/>
      <c r="PVO22" s="958"/>
      <c r="PVP22" s="958"/>
      <c r="PVQ22" s="958"/>
      <c r="PVR22" s="958"/>
      <c r="PVS22" s="958"/>
      <c r="PVT22" s="958"/>
      <c r="PVU22" s="958"/>
      <c r="PVV22" s="958"/>
      <c r="PVW22" s="958"/>
      <c r="PVX22" s="958"/>
      <c r="PVY22" s="958"/>
      <c r="PVZ22" s="958"/>
      <c r="PWA22" s="958"/>
      <c r="PWB22" s="958"/>
      <c r="PWC22" s="958"/>
      <c r="PWD22" s="958"/>
      <c r="PWE22" s="958"/>
      <c r="PWF22" s="958"/>
      <c r="PWG22" s="958"/>
      <c r="PWH22" s="958"/>
      <c r="PWI22" s="958"/>
      <c r="PWJ22" s="958"/>
      <c r="PWK22" s="958"/>
      <c r="PWL22" s="958"/>
      <c r="PWM22" s="958"/>
      <c r="PWN22" s="958"/>
      <c r="PWO22" s="958"/>
      <c r="PWP22" s="958"/>
      <c r="PWQ22" s="958"/>
      <c r="PWR22" s="958"/>
      <c r="PWS22" s="958"/>
      <c r="PWT22" s="958"/>
      <c r="PWU22" s="958"/>
      <c r="PWV22" s="958"/>
      <c r="PWW22" s="958"/>
      <c r="PWX22" s="958"/>
      <c r="PWY22" s="958"/>
      <c r="PWZ22" s="958"/>
      <c r="PXA22" s="958"/>
      <c r="PXB22" s="958"/>
      <c r="PXC22" s="958"/>
      <c r="PXD22" s="958"/>
      <c r="PXE22" s="958"/>
      <c r="PXF22" s="958"/>
      <c r="PXG22" s="958"/>
      <c r="PXH22" s="958"/>
      <c r="PXI22" s="958"/>
      <c r="PXJ22" s="958"/>
      <c r="PXK22" s="958"/>
      <c r="PXL22" s="958"/>
      <c r="PXM22" s="958"/>
      <c r="PXN22" s="958"/>
      <c r="PXO22" s="958"/>
      <c r="PXP22" s="958"/>
      <c r="PXQ22" s="958"/>
      <c r="PXR22" s="958"/>
      <c r="PXS22" s="958"/>
      <c r="PXT22" s="958"/>
      <c r="PXU22" s="958"/>
      <c r="PXV22" s="958"/>
      <c r="PXW22" s="958"/>
      <c r="PXX22" s="958"/>
      <c r="PXY22" s="958"/>
      <c r="PXZ22" s="958"/>
      <c r="PYA22" s="958"/>
      <c r="PYB22" s="958"/>
      <c r="PYC22" s="958"/>
      <c r="PYD22" s="958"/>
      <c r="PYE22" s="958"/>
      <c r="PYF22" s="958"/>
      <c r="PYG22" s="958"/>
      <c r="PYH22" s="958"/>
      <c r="PYI22" s="958"/>
      <c r="PYJ22" s="958"/>
      <c r="PYK22" s="958"/>
      <c r="PYL22" s="958"/>
      <c r="PYM22" s="958"/>
      <c r="PYN22" s="958"/>
      <c r="PYO22" s="958"/>
      <c r="PYP22" s="958"/>
      <c r="PYQ22" s="958"/>
      <c r="PYR22" s="958"/>
      <c r="PYS22" s="958"/>
      <c r="PYT22" s="958"/>
      <c r="PYU22" s="958"/>
      <c r="PYV22" s="958"/>
      <c r="PYW22" s="958"/>
      <c r="PYX22" s="958"/>
      <c r="PYY22" s="958"/>
      <c r="PYZ22" s="958"/>
      <c r="PZA22" s="958"/>
      <c r="PZB22" s="958"/>
      <c r="PZC22" s="958"/>
      <c r="PZD22" s="958"/>
      <c r="PZE22" s="958"/>
      <c r="PZF22" s="958"/>
      <c r="PZG22" s="958"/>
      <c r="PZH22" s="958"/>
      <c r="PZI22" s="958"/>
      <c r="PZJ22" s="958"/>
      <c r="PZK22" s="958"/>
      <c r="PZL22" s="958"/>
      <c r="PZM22" s="958"/>
      <c r="PZN22" s="958"/>
      <c r="PZO22" s="958"/>
      <c r="PZP22" s="958"/>
      <c r="PZQ22" s="958"/>
      <c r="PZR22" s="958"/>
      <c r="PZS22" s="958"/>
      <c r="PZT22" s="958"/>
      <c r="PZU22" s="958"/>
      <c r="PZV22" s="958"/>
      <c r="PZW22" s="958"/>
      <c r="PZX22" s="958"/>
      <c r="PZY22" s="958"/>
      <c r="PZZ22" s="958"/>
      <c r="QAA22" s="958"/>
      <c r="QAB22" s="958"/>
      <c r="QAC22" s="958"/>
      <c r="QAD22" s="958"/>
      <c r="QAE22" s="958"/>
      <c r="QAF22" s="958"/>
      <c r="QAG22" s="958"/>
      <c r="QAH22" s="958"/>
      <c r="QAI22" s="958"/>
      <c r="QAJ22" s="958"/>
      <c r="QAK22" s="958"/>
      <c r="QAL22" s="958"/>
      <c r="QAM22" s="958"/>
      <c r="QAN22" s="958"/>
      <c r="QAO22" s="958"/>
      <c r="QAP22" s="958"/>
      <c r="QAQ22" s="958"/>
      <c r="QAR22" s="958"/>
      <c r="QAS22" s="958"/>
      <c r="QAT22" s="958"/>
      <c r="QAU22" s="958"/>
      <c r="QAV22" s="958"/>
      <c r="QAW22" s="958"/>
      <c r="QAX22" s="958"/>
      <c r="QAY22" s="958"/>
      <c r="QAZ22" s="958"/>
      <c r="QBA22" s="958"/>
      <c r="QBB22" s="958"/>
      <c r="QBC22" s="958"/>
      <c r="QBD22" s="958"/>
      <c r="QBE22" s="958"/>
      <c r="QBF22" s="958"/>
      <c r="QBG22" s="958"/>
      <c r="QBH22" s="958"/>
      <c r="QBI22" s="958"/>
      <c r="QBJ22" s="958"/>
      <c r="QBK22" s="958"/>
      <c r="QBL22" s="958"/>
      <c r="QBM22" s="958"/>
      <c r="QBN22" s="958"/>
      <c r="QBO22" s="958"/>
      <c r="QBP22" s="958"/>
      <c r="QBQ22" s="958"/>
      <c r="QBR22" s="958"/>
      <c r="QBS22" s="958"/>
      <c r="QBT22" s="958"/>
      <c r="QBU22" s="958"/>
      <c r="QBV22" s="958"/>
      <c r="QBW22" s="958"/>
      <c r="QBX22" s="958"/>
      <c r="QBY22" s="958"/>
      <c r="QBZ22" s="958"/>
      <c r="QCA22" s="958"/>
      <c r="QCB22" s="958"/>
      <c r="QCC22" s="958"/>
      <c r="QCD22" s="958"/>
      <c r="QCE22" s="958"/>
      <c r="QCF22" s="958"/>
      <c r="QCG22" s="958"/>
      <c r="QCH22" s="958"/>
      <c r="QCI22" s="958"/>
      <c r="QCJ22" s="958"/>
      <c r="QCK22" s="958"/>
      <c r="QCL22" s="958"/>
      <c r="QCM22" s="958"/>
      <c r="QCN22" s="958"/>
      <c r="QCO22" s="958"/>
      <c r="QCP22" s="958"/>
      <c r="QCQ22" s="958"/>
      <c r="QCR22" s="958"/>
      <c r="QCS22" s="958"/>
      <c r="QCT22" s="958"/>
      <c r="QCU22" s="958"/>
      <c r="QCV22" s="958"/>
      <c r="QCW22" s="958"/>
      <c r="QCX22" s="958"/>
      <c r="QCY22" s="958"/>
      <c r="QCZ22" s="958"/>
      <c r="QDA22" s="958"/>
      <c r="QDB22" s="958"/>
      <c r="QDC22" s="958"/>
      <c r="QDD22" s="958"/>
      <c r="QDE22" s="958"/>
      <c r="QDF22" s="958"/>
      <c r="QDG22" s="958"/>
      <c r="QDH22" s="958"/>
      <c r="QDI22" s="958"/>
      <c r="QDJ22" s="958"/>
      <c r="QDK22" s="958"/>
      <c r="QDL22" s="958"/>
      <c r="QDM22" s="958"/>
      <c r="QDN22" s="958"/>
      <c r="QDO22" s="958"/>
      <c r="QDP22" s="958"/>
      <c r="QDQ22" s="958"/>
      <c r="QDR22" s="958"/>
      <c r="QDS22" s="958"/>
      <c r="QDT22" s="958"/>
      <c r="QDU22" s="958"/>
      <c r="QDV22" s="958"/>
      <c r="QDW22" s="958"/>
      <c r="QDX22" s="958"/>
      <c r="QDY22" s="958"/>
      <c r="QDZ22" s="958"/>
      <c r="QEA22" s="958"/>
      <c r="QEB22" s="958"/>
      <c r="QEC22" s="958"/>
      <c r="QED22" s="958"/>
      <c r="QEE22" s="958"/>
      <c r="QEF22" s="958"/>
      <c r="QEG22" s="958"/>
      <c r="QEH22" s="958"/>
      <c r="QEI22" s="958"/>
      <c r="QEJ22" s="958"/>
      <c r="QEK22" s="958"/>
      <c r="QEL22" s="958"/>
      <c r="QEM22" s="958"/>
      <c r="QEN22" s="958"/>
      <c r="QEO22" s="958"/>
      <c r="QEP22" s="958"/>
      <c r="QEQ22" s="958"/>
      <c r="QER22" s="958"/>
      <c r="QES22" s="958"/>
      <c r="QET22" s="958"/>
      <c r="QEU22" s="958"/>
      <c r="QEV22" s="958"/>
      <c r="QEW22" s="958"/>
      <c r="QEX22" s="958"/>
      <c r="QEY22" s="958"/>
      <c r="QEZ22" s="958"/>
      <c r="QFA22" s="958"/>
      <c r="QFB22" s="958"/>
      <c r="QFC22" s="958"/>
      <c r="QFD22" s="958"/>
      <c r="QFE22" s="958"/>
      <c r="QFF22" s="958"/>
      <c r="QFG22" s="958"/>
      <c r="QFH22" s="958"/>
      <c r="QFI22" s="958"/>
      <c r="QFJ22" s="958"/>
      <c r="QFK22" s="958"/>
      <c r="QFL22" s="958"/>
      <c r="QFM22" s="958"/>
      <c r="QFN22" s="958"/>
      <c r="QFO22" s="958"/>
      <c r="QFP22" s="958"/>
      <c r="QFQ22" s="958"/>
      <c r="QFR22" s="958"/>
      <c r="QFS22" s="958"/>
      <c r="QFT22" s="958"/>
      <c r="QFU22" s="958"/>
      <c r="QFV22" s="958"/>
      <c r="QFW22" s="958"/>
      <c r="QFX22" s="958"/>
      <c r="QFY22" s="958"/>
      <c r="QFZ22" s="958"/>
      <c r="QGA22" s="958"/>
      <c r="QGB22" s="958"/>
      <c r="QGC22" s="958"/>
      <c r="QGD22" s="958"/>
      <c r="QGE22" s="958"/>
      <c r="QGF22" s="958"/>
      <c r="QGG22" s="958"/>
      <c r="QGH22" s="958"/>
      <c r="QGI22" s="958"/>
      <c r="QGJ22" s="958"/>
      <c r="QGK22" s="958"/>
      <c r="QGL22" s="958"/>
      <c r="QGM22" s="958"/>
      <c r="QGN22" s="958"/>
      <c r="QGO22" s="958"/>
      <c r="QGP22" s="958"/>
      <c r="QGQ22" s="958"/>
      <c r="QGR22" s="958"/>
      <c r="QGS22" s="958"/>
      <c r="QGT22" s="958"/>
      <c r="QGU22" s="958"/>
      <c r="QGV22" s="958"/>
      <c r="QGW22" s="958"/>
      <c r="QGX22" s="958"/>
      <c r="QGY22" s="958"/>
      <c r="QGZ22" s="958"/>
      <c r="QHA22" s="958"/>
      <c r="QHB22" s="958"/>
      <c r="QHC22" s="958"/>
      <c r="QHD22" s="958"/>
      <c r="QHE22" s="958"/>
      <c r="QHF22" s="958"/>
      <c r="QHG22" s="958"/>
      <c r="QHH22" s="958"/>
      <c r="QHI22" s="958"/>
      <c r="QHJ22" s="958"/>
      <c r="QHK22" s="958"/>
      <c r="QHL22" s="958"/>
      <c r="QHM22" s="958"/>
      <c r="QHN22" s="958"/>
      <c r="QHO22" s="958"/>
      <c r="QHP22" s="958"/>
      <c r="QHQ22" s="958"/>
      <c r="QHR22" s="958"/>
      <c r="QHS22" s="958"/>
      <c r="QHT22" s="958"/>
      <c r="QHU22" s="958"/>
      <c r="QHV22" s="958"/>
      <c r="QHW22" s="958"/>
      <c r="QHX22" s="958"/>
      <c r="QHY22" s="958"/>
      <c r="QHZ22" s="958"/>
      <c r="QIA22" s="958"/>
      <c r="QIB22" s="958"/>
      <c r="QIC22" s="958"/>
      <c r="QID22" s="958"/>
      <c r="QIE22" s="958"/>
      <c r="QIF22" s="958"/>
      <c r="QIG22" s="958"/>
      <c r="QIH22" s="958"/>
      <c r="QII22" s="958"/>
      <c r="QIJ22" s="958"/>
      <c r="QIK22" s="958"/>
      <c r="QIL22" s="958"/>
      <c r="QIM22" s="958"/>
      <c r="QIN22" s="958"/>
      <c r="QIO22" s="958"/>
      <c r="QIP22" s="958"/>
      <c r="QIQ22" s="958"/>
      <c r="QIR22" s="958"/>
      <c r="QIS22" s="958"/>
      <c r="QIT22" s="958"/>
      <c r="QIU22" s="958"/>
      <c r="QIV22" s="958"/>
      <c r="QIW22" s="958"/>
      <c r="QIX22" s="958"/>
      <c r="QIY22" s="958"/>
      <c r="QIZ22" s="958"/>
      <c r="QJA22" s="958"/>
      <c r="QJB22" s="958"/>
      <c r="QJC22" s="958"/>
      <c r="QJD22" s="958"/>
      <c r="QJE22" s="958"/>
      <c r="QJF22" s="958"/>
      <c r="QJG22" s="958"/>
      <c r="QJH22" s="958"/>
      <c r="QJI22" s="958"/>
      <c r="QJJ22" s="958"/>
      <c r="QJK22" s="958"/>
      <c r="QJL22" s="958"/>
      <c r="QJM22" s="958"/>
      <c r="QJN22" s="958"/>
      <c r="QJO22" s="958"/>
      <c r="QJP22" s="958"/>
      <c r="QJQ22" s="958"/>
      <c r="QJR22" s="958"/>
      <c r="QJS22" s="958"/>
      <c r="QJT22" s="958"/>
      <c r="QJU22" s="958"/>
      <c r="QJV22" s="958"/>
      <c r="QJW22" s="958"/>
      <c r="QJX22" s="958"/>
      <c r="QJY22" s="958"/>
      <c r="QJZ22" s="958"/>
      <c r="QKA22" s="958"/>
      <c r="QKB22" s="958"/>
      <c r="QKC22" s="958"/>
      <c r="QKD22" s="958"/>
      <c r="QKE22" s="958"/>
      <c r="QKF22" s="958"/>
      <c r="QKG22" s="958"/>
      <c r="QKH22" s="958"/>
      <c r="QKI22" s="958"/>
      <c r="QKJ22" s="958"/>
      <c r="QKK22" s="958"/>
      <c r="QKL22" s="958"/>
      <c r="QKM22" s="958"/>
      <c r="QKN22" s="958"/>
      <c r="QKO22" s="958"/>
      <c r="QKP22" s="958"/>
      <c r="QKQ22" s="958"/>
      <c r="QKR22" s="958"/>
      <c r="QKS22" s="958"/>
      <c r="QKT22" s="958"/>
      <c r="QKU22" s="958"/>
      <c r="QKV22" s="958"/>
      <c r="QKW22" s="958"/>
      <c r="QKX22" s="958"/>
      <c r="QKY22" s="958"/>
      <c r="QKZ22" s="958"/>
      <c r="QLA22" s="958"/>
      <c r="QLB22" s="958"/>
      <c r="QLC22" s="958"/>
      <c r="QLD22" s="958"/>
      <c r="QLE22" s="958"/>
      <c r="QLF22" s="958"/>
      <c r="QLG22" s="958"/>
      <c r="QLH22" s="958"/>
      <c r="QLI22" s="958"/>
      <c r="QLJ22" s="958"/>
      <c r="QLK22" s="958"/>
      <c r="QLL22" s="958"/>
      <c r="QLM22" s="958"/>
      <c r="QLN22" s="958"/>
      <c r="QLO22" s="958"/>
      <c r="QLP22" s="958"/>
      <c r="QLQ22" s="958"/>
      <c r="QLR22" s="958"/>
      <c r="QLS22" s="958"/>
      <c r="QLT22" s="958"/>
      <c r="QLU22" s="958"/>
      <c r="QLV22" s="958"/>
      <c r="QLW22" s="958"/>
      <c r="QLX22" s="958"/>
      <c r="QLY22" s="958"/>
      <c r="QLZ22" s="958"/>
      <c r="QMA22" s="958"/>
      <c r="QMB22" s="958"/>
      <c r="QMC22" s="958"/>
      <c r="QMD22" s="958"/>
      <c r="QME22" s="958"/>
      <c r="QMF22" s="958"/>
      <c r="QMG22" s="958"/>
      <c r="QMH22" s="958"/>
      <c r="QMI22" s="958"/>
      <c r="QMJ22" s="958"/>
      <c r="QMK22" s="958"/>
      <c r="QML22" s="958"/>
      <c r="QMM22" s="958"/>
      <c r="QMN22" s="958"/>
      <c r="QMO22" s="958"/>
      <c r="QMP22" s="958"/>
      <c r="QMQ22" s="958"/>
      <c r="QMR22" s="958"/>
      <c r="QMS22" s="958"/>
      <c r="QMT22" s="958"/>
      <c r="QMU22" s="958"/>
      <c r="QMV22" s="958"/>
      <c r="QMW22" s="958"/>
      <c r="QMX22" s="958"/>
      <c r="QMY22" s="958"/>
      <c r="QMZ22" s="958"/>
      <c r="QNA22" s="958"/>
      <c r="QNB22" s="958"/>
      <c r="QNC22" s="958"/>
      <c r="QND22" s="958"/>
      <c r="QNE22" s="958"/>
      <c r="QNF22" s="958"/>
      <c r="QNG22" s="958"/>
      <c r="QNH22" s="958"/>
      <c r="QNI22" s="958"/>
      <c r="QNJ22" s="958"/>
      <c r="QNK22" s="958"/>
      <c r="QNL22" s="958"/>
      <c r="QNM22" s="958"/>
      <c r="QNN22" s="958"/>
      <c r="QNO22" s="958"/>
      <c r="QNP22" s="958"/>
      <c r="QNQ22" s="958"/>
      <c r="QNR22" s="958"/>
      <c r="QNS22" s="958"/>
      <c r="QNT22" s="958"/>
      <c r="QNU22" s="958"/>
      <c r="QNV22" s="958"/>
      <c r="QNW22" s="958"/>
      <c r="QNX22" s="958"/>
      <c r="QNY22" s="958"/>
      <c r="QNZ22" s="958"/>
      <c r="QOA22" s="958"/>
      <c r="QOB22" s="958"/>
      <c r="QOC22" s="958"/>
      <c r="QOD22" s="958"/>
      <c r="QOE22" s="958"/>
      <c r="QOF22" s="958"/>
      <c r="QOG22" s="958"/>
      <c r="QOH22" s="958"/>
      <c r="QOI22" s="958"/>
      <c r="QOJ22" s="958"/>
      <c r="QOK22" s="958"/>
      <c r="QOL22" s="958"/>
      <c r="QOM22" s="958"/>
      <c r="QON22" s="958"/>
      <c r="QOO22" s="958"/>
      <c r="QOP22" s="958"/>
      <c r="QOQ22" s="958"/>
      <c r="QOR22" s="958"/>
      <c r="QOS22" s="958"/>
      <c r="QOT22" s="958"/>
      <c r="QOU22" s="958"/>
      <c r="QOV22" s="958"/>
      <c r="QOW22" s="958"/>
      <c r="QOX22" s="958"/>
      <c r="QOY22" s="958"/>
      <c r="QOZ22" s="958"/>
      <c r="QPA22" s="958"/>
      <c r="QPB22" s="958"/>
      <c r="QPC22" s="958"/>
      <c r="QPD22" s="958"/>
      <c r="QPE22" s="958"/>
      <c r="QPF22" s="958"/>
      <c r="QPG22" s="958"/>
      <c r="QPH22" s="958"/>
      <c r="QPI22" s="958"/>
      <c r="QPJ22" s="958"/>
      <c r="QPK22" s="958"/>
      <c r="QPL22" s="958"/>
      <c r="QPM22" s="958"/>
      <c r="QPN22" s="958"/>
      <c r="QPO22" s="958"/>
      <c r="QPP22" s="958"/>
      <c r="QPQ22" s="958"/>
      <c r="QPR22" s="958"/>
      <c r="QPS22" s="958"/>
      <c r="QPT22" s="958"/>
      <c r="QPU22" s="958"/>
      <c r="QPV22" s="958"/>
      <c r="QPW22" s="958"/>
      <c r="QPX22" s="958"/>
      <c r="QPY22" s="958"/>
      <c r="QPZ22" s="958"/>
      <c r="QQA22" s="958"/>
      <c r="QQB22" s="958"/>
      <c r="QQC22" s="958"/>
      <c r="QQD22" s="958"/>
      <c r="QQE22" s="958"/>
      <c r="QQF22" s="958"/>
      <c r="QQG22" s="958"/>
      <c r="QQH22" s="958"/>
      <c r="QQI22" s="958"/>
      <c r="QQJ22" s="958"/>
      <c r="QQK22" s="958"/>
      <c r="QQL22" s="958"/>
      <c r="QQM22" s="958"/>
      <c r="QQN22" s="958"/>
      <c r="QQO22" s="958"/>
      <c r="QQP22" s="958"/>
      <c r="QQQ22" s="958"/>
      <c r="QQR22" s="958"/>
      <c r="QQS22" s="958"/>
      <c r="QQT22" s="958"/>
      <c r="QQU22" s="958"/>
      <c r="QQV22" s="958"/>
      <c r="QQW22" s="958"/>
      <c r="QQX22" s="958"/>
      <c r="QQY22" s="958"/>
      <c r="QQZ22" s="958"/>
      <c r="QRA22" s="958"/>
      <c r="QRB22" s="958"/>
      <c r="QRC22" s="958"/>
      <c r="QRD22" s="958"/>
      <c r="QRE22" s="958"/>
      <c r="QRF22" s="958"/>
      <c r="QRG22" s="958"/>
      <c r="QRH22" s="958"/>
      <c r="QRI22" s="958"/>
      <c r="QRJ22" s="958"/>
      <c r="QRK22" s="958"/>
      <c r="QRL22" s="958"/>
      <c r="QRM22" s="958"/>
      <c r="QRN22" s="958"/>
      <c r="QRO22" s="958"/>
      <c r="QRP22" s="958"/>
      <c r="QRQ22" s="958"/>
      <c r="QRR22" s="958"/>
      <c r="QRS22" s="958"/>
      <c r="QRT22" s="958"/>
      <c r="QRU22" s="958"/>
      <c r="QRV22" s="958"/>
      <c r="QRW22" s="958"/>
      <c r="QRX22" s="958"/>
      <c r="QRY22" s="958"/>
      <c r="QRZ22" s="958"/>
      <c r="QSA22" s="958"/>
      <c r="QSB22" s="958"/>
      <c r="QSC22" s="958"/>
      <c r="QSD22" s="958"/>
      <c r="QSE22" s="958"/>
      <c r="QSF22" s="958"/>
      <c r="QSG22" s="958"/>
      <c r="QSH22" s="958"/>
      <c r="QSI22" s="958"/>
      <c r="QSJ22" s="958"/>
      <c r="QSK22" s="958"/>
      <c r="QSL22" s="958"/>
      <c r="QSM22" s="958"/>
      <c r="QSN22" s="958"/>
      <c r="QSO22" s="958"/>
      <c r="QSP22" s="958"/>
      <c r="QSQ22" s="958"/>
      <c r="QSR22" s="958"/>
      <c r="QSS22" s="958"/>
      <c r="QST22" s="958"/>
      <c r="QSU22" s="958"/>
      <c r="QSV22" s="958"/>
      <c r="QSW22" s="958"/>
      <c r="QSX22" s="958"/>
      <c r="QSY22" s="958"/>
      <c r="QSZ22" s="958"/>
      <c r="QTA22" s="958"/>
      <c r="QTB22" s="958"/>
      <c r="QTC22" s="958"/>
      <c r="QTD22" s="958"/>
      <c r="QTE22" s="958"/>
      <c r="QTF22" s="958"/>
      <c r="QTG22" s="958"/>
      <c r="QTH22" s="958"/>
      <c r="QTI22" s="958"/>
      <c r="QTJ22" s="958"/>
      <c r="QTK22" s="958"/>
      <c r="QTL22" s="958"/>
      <c r="QTM22" s="958"/>
      <c r="QTN22" s="958"/>
      <c r="QTO22" s="958"/>
      <c r="QTP22" s="958"/>
      <c r="QTQ22" s="958"/>
      <c r="QTR22" s="958"/>
      <c r="QTS22" s="958"/>
      <c r="QTT22" s="958"/>
      <c r="QTU22" s="958"/>
      <c r="QTV22" s="958"/>
      <c r="QTW22" s="958"/>
      <c r="QTX22" s="958"/>
      <c r="QTY22" s="958"/>
      <c r="QTZ22" s="958"/>
      <c r="QUA22" s="958"/>
      <c r="QUB22" s="958"/>
      <c r="QUC22" s="958"/>
      <c r="QUD22" s="958"/>
      <c r="QUE22" s="958"/>
      <c r="QUF22" s="958"/>
      <c r="QUG22" s="958"/>
      <c r="QUH22" s="958"/>
      <c r="QUI22" s="958"/>
      <c r="QUJ22" s="958"/>
      <c r="QUK22" s="958"/>
      <c r="QUL22" s="958"/>
      <c r="QUM22" s="958"/>
      <c r="QUN22" s="958"/>
      <c r="QUO22" s="958"/>
      <c r="QUP22" s="958"/>
      <c r="QUQ22" s="958"/>
      <c r="QUR22" s="958"/>
      <c r="QUS22" s="958"/>
      <c r="QUT22" s="958"/>
      <c r="QUU22" s="958"/>
      <c r="QUV22" s="958"/>
      <c r="QUW22" s="958"/>
      <c r="QUX22" s="958"/>
      <c r="QUY22" s="958"/>
      <c r="QUZ22" s="958"/>
      <c r="QVA22" s="958"/>
      <c r="QVB22" s="958"/>
      <c r="QVC22" s="958"/>
      <c r="QVD22" s="958"/>
      <c r="QVE22" s="958"/>
      <c r="QVF22" s="958"/>
      <c r="QVG22" s="958"/>
      <c r="QVH22" s="958"/>
      <c r="QVI22" s="958"/>
      <c r="QVJ22" s="958"/>
      <c r="QVK22" s="958"/>
      <c r="QVL22" s="958"/>
      <c r="QVM22" s="958"/>
      <c r="QVN22" s="958"/>
      <c r="QVO22" s="958"/>
      <c r="QVP22" s="958"/>
      <c r="QVQ22" s="958"/>
      <c r="QVR22" s="958"/>
      <c r="QVS22" s="958"/>
      <c r="QVT22" s="958"/>
      <c r="QVU22" s="958"/>
      <c r="QVV22" s="958"/>
      <c r="QVW22" s="958"/>
      <c r="QVX22" s="958"/>
      <c r="QVY22" s="958"/>
      <c r="QVZ22" s="958"/>
      <c r="QWA22" s="958"/>
      <c r="QWB22" s="958"/>
      <c r="QWC22" s="958"/>
      <c r="QWD22" s="958"/>
      <c r="QWE22" s="958"/>
      <c r="QWF22" s="958"/>
      <c r="QWG22" s="958"/>
      <c r="QWH22" s="958"/>
      <c r="QWI22" s="958"/>
      <c r="QWJ22" s="958"/>
      <c r="QWK22" s="958"/>
      <c r="QWL22" s="958"/>
      <c r="QWM22" s="958"/>
      <c r="QWN22" s="958"/>
      <c r="QWO22" s="958"/>
      <c r="QWP22" s="958"/>
      <c r="QWQ22" s="958"/>
      <c r="QWR22" s="958"/>
      <c r="QWS22" s="958"/>
      <c r="QWT22" s="958"/>
      <c r="QWU22" s="958"/>
      <c r="QWV22" s="958"/>
      <c r="QWW22" s="958"/>
      <c r="QWX22" s="958"/>
      <c r="QWY22" s="958"/>
      <c r="QWZ22" s="958"/>
      <c r="QXA22" s="958"/>
      <c r="QXB22" s="958"/>
      <c r="QXC22" s="958"/>
      <c r="QXD22" s="958"/>
      <c r="QXE22" s="958"/>
      <c r="QXF22" s="958"/>
      <c r="QXG22" s="958"/>
      <c r="QXH22" s="958"/>
      <c r="QXI22" s="958"/>
      <c r="QXJ22" s="958"/>
      <c r="QXK22" s="958"/>
      <c r="QXL22" s="958"/>
      <c r="QXM22" s="958"/>
      <c r="QXN22" s="958"/>
      <c r="QXO22" s="958"/>
      <c r="QXP22" s="958"/>
      <c r="QXQ22" s="958"/>
      <c r="QXR22" s="958"/>
      <c r="QXS22" s="958"/>
      <c r="QXT22" s="958"/>
      <c r="QXU22" s="958"/>
      <c r="QXV22" s="958"/>
      <c r="QXW22" s="958"/>
      <c r="QXX22" s="958"/>
      <c r="QXY22" s="958"/>
      <c r="QXZ22" s="958"/>
      <c r="QYA22" s="958"/>
      <c r="QYB22" s="958"/>
      <c r="QYC22" s="958"/>
      <c r="QYD22" s="958"/>
      <c r="QYE22" s="958"/>
      <c r="QYF22" s="958"/>
      <c r="QYG22" s="958"/>
      <c r="QYH22" s="958"/>
      <c r="QYI22" s="958"/>
      <c r="QYJ22" s="958"/>
      <c r="QYK22" s="958"/>
      <c r="QYL22" s="958"/>
      <c r="QYM22" s="958"/>
      <c r="QYN22" s="958"/>
      <c r="QYO22" s="958"/>
      <c r="QYP22" s="958"/>
      <c r="QYQ22" s="958"/>
      <c r="QYR22" s="958"/>
      <c r="QYS22" s="958"/>
      <c r="QYT22" s="958"/>
      <c r="QYU22" s="958"/>
      <c r="QYV22" s="958"/>
      <c r="QYW22" s="958"/>
      <c r="QYX22" s="958"/>
      <c r="QYY22" s="958"/>
      <c r="QYZ22" s="958"/>
      <c r="QZA22" s="958"/>
      <c r="QZB22" s="958"/>
      <c r="QZC22" s="958"/>
      <c r="QZD22" s="958"/>
      <c r="QZE22" s="958"/>
      <c r="QZF22" s="958"/>
      <c r="QZG22" s="958"/>
      <c r="QZH22" s="958"/>
      <c r="QZI22" s="958"/>
      <c r="QZJ22" s="958"/>
      <c r="QZK22" s="958"/>
      <c r="QZL22" s="958"/>
      <c r="QZM22" s="958"/>
      <c r="QZN22" s="958"/>
      <c r="QZO22" s="958"/>
      <c r="QZP22" s="958"/>
      <c r="QZQ22" s="958"/>
      <c r="QZR22" s="958"/>
      <c r="QZS22" s="958"/>
      <c r="QZT22" s="958"/>
      <c r="QZU22" s="958"/>
      <c r="QZV22" s="958"/>
      <c r="QZW22" s="958"/>
      <c r="QZX22" s="958"/>
      <c r="QZY22" s="958"/>
      <c r="QZZ22" s="958"/>
      <c r="RAA22" s="958"/>
      <c r="RAB22" s="958"/>
      <c r="RAC22" s="958"/>
      <c r="RAD22" s="958"/>
      <c r="RAE22" s="958"/>
      <c r="RAF22" s="958"/>
      <c r="RAG22" s="958"/>
      <c r="RAH22" s="958"/>
      <c r="RAI22" s="958"/>
      <c r="RAJ22" s="958"/>
      <c r="RAK22" s="958"/>
      <c r="RAL22" s="958"/>
      <c r="RAM22" s="958"/>
      <c r="RAN22" s="958"/>
      <c r="RAO22" s="958"/>
      <c r="RAP22" s="958"/>
      <c r="RAQ22" s="958"/>
      <c r="RAR22" s="958"/>
      <c r="RAS22" s="958"/>
      <c r="RAT22" s="958"/>
      <c r="RAU22" s="958"/>
      <c r="RAV22" s="958"/>
      <c r="RAW22" s="958"/>
      <c r="RAX22" s="958"/>
      <c r="RAY22" s="958"/>
      <c r="RAZ22" s="958"/>
      <c r="RBA22" s="958"/>
      <c r="RBB22" s="958"/>
      <c r="RBC22" s="958"/>
      <c r="RBD22" s="958"/>
      <c r="RBE22" s="958"/>
      <c r="RBF22" s="958"/>
      <c r="RBG22" s="958"/>
      <c r="RBH22" s="958"/>
      <c r="RBI22" s="958"/>
      <c r="RBJ22" s="958"/>
      <c r="RBK22" s="958"/>
      <c r="RBL22" s="958"/>
      <c r="RBM22" s="958"/>
      <c r="RBN22" s="958"/>
      <c r="RBO22" s="958"/>
      <c r="RBP22" s="958"/>
      <c r="RBQ22" s="958"/>
      <c r="RBR22" s="958"/>
      <c r="RBS22" s="958"/>
      <c r="RBT22" s="958"/>
      <c r="RBU22" s="958"/>
      <c r="RBV22" s="958"/>
      <c r="RBW22" s="958"/>
      <c r="RBX22" s="958"/>
      <c r="RBY22" s="958"/>
      <c r="RBZ22" s="958"/>
      <c r="RCA22" s="958"/>
      <c r="RCB22" s="958"/>
      <c r="RCC22" s="958"/>
      <c r="RCD22" s="958"/>
      <c r="RCE22" s="958"/>
      <c r="RCF22" s="958"/>
      <c r="RCG22" s="958"/>
      <c r="RCH22" s="958"/>
      <c r="RCI22" s="958"/>
      <c r="RCJ22" s="958"/>
      <c r="RCK22" s="958"/>
      <c r="RCL22" s="958"/>
      <c r="RCM22" s="958"/>
      <c r="RCN22" s="958"/>
      <c r="RCO22" s="958"/>
      <c r="RCP22" s="958"/>
      <c r="RCQ22" s="958"/>
      <c r="RCR22" s="958"/>
      <c r="RCS22" s="958"/>
      <c r="RCT22" s="958"/>
      <c r="RCU22" s="958"/>
      <c r="RCV22" s="958"/>
      <c r="RCW22" s="958"/>
      <c r="RCX22" s="958"/>
      <c r="RCY22" s="958"/>
      <c r="RCZ22" s="958"/>
      <c r="RDA22" s="958"/>
      <c r="RDB22" s="958"/>
      <c r="RDC22" s="958"/>
      <c r="RDD22" s="958"/>
      <c r="RDE22" s="958"/>
      <c r="RDF22" s="958"/>
      <c r="RDG22" s="958"/>
      <c r="RDH22" s="958"/>
      <c r="RDI22" s="958"/>
      <c r="RDJ22" s="958"/>
      <c r="RDK22" s="958"/>
      <c r="RDL22" s="958"/>
      <c r="RDM22" s="958"/>
      <c r="RDN22" s="958"/>
      <c r="RDO22" s="958"/>
    </row>
    <row r="23" spans="1:12287" ht="70.5" customHeight="1" x14ac:dyDescent="0.25">
      <c r="A23" s="927"/>
      <c r="B23" s="927"/>
      <c r="C23" s="933"/>
      <c r="D23" s="927"/>
      <c r="E23" s="927"/>
      <c r="F23" s="927"/>
      <c r="G23" s="413" t="s">
        <v>1384</v>
      </c>
      <c r="H23" s="413" t="s">
        <v>79</v>
      </c>
      <c r="I23" s="413">
        <v>1</v>
      </c>
      <c r="J23" s="948"/>
      <c r="K23" s="948"/>
      <c r="L23" s="948"/>
      <c r="M23" s="957"/>
      <c r="N23" s="957"/>
      <c r="O23" s="957"/>
      <c r="P23" s="957"/>
      <c r="Q23" s="948"/>
      <c r="R23" s="948"/>
    </row>
    <row r="24" spans="1:12287" ht="90" customHeight="1" x14ac:dyDescent="0.25">
      <c r="A24" s="931">
        <v>12</v>
      </c>
      <c r="B24" s="931">
        <v>1</v>
      </c>
      <c r="C24" s="931">
        <v>4</v>
      </c>
      <c r="D24" s="931">
        <v>2</v>
      </c>
      <c r="E24" s="925" t="s">
        <v>1978</v>
      </c>
      <c r="F24" s="934" t="s">
        <v>1979</v>
      </c>
      <c r="G24" s="925" t="s">
        <v>1980</v>
      </c>
      <c r="H24" s="414" t="s">
        <v>724</v>
      </c>
      <c r="I24" s="414">
        <v>2</v>
      </c>
      <c r="J24" s="925" t="s">
        <v>1502</v>
      </c>
      <c r="K24" s="925" t="s">
        <v>1977</v>
      </c>
      <c r="L24" s="925"/>
      <c r="M24" s="938">
        <v>28900</v>
      </c>
      <c r="N24" s="925"/>
      <c r="O24" s="938">
        <v>28900</v>
      </c>
      <c r="P24" s="955"/>
      <c r="Q24" s="925" t="s">
        <v>1929</v>
      </c>
      <c r="R24" s="925" t="s">
        <v>1946</v>
      </c>
    </row>
    <row r="25" spans="1:12287" ht="102.75" customHeight="1" x14ac:dyDescent="0.25">
      <c r="A25" s="933"/>
      <c r="B25" s="933"/>
      <c r="C25" s="933"/>
      <c r="D25" s="933"/>
      <c r="E25" s="927"/>
      <c r="F25" s="936"/>
      <c r="G25" s="927"/>
      <c r="H25" s="414" t="s">
        <v>75</v>
      </c>
      <c r="I25" s="413">
        <v>100</v>
      </c>
      <c r="J25" s="927"/>
      <c r="K25" s="927"/>
      <c r="L25" s="927"/>
      <c r="M25" s="939"/>
      <c r="N25" s="927"/>
      <c r="O25" s="939"/>
      <c r="P25" s="956"/>
      <c r="Q25" s="927"/>
      <c r="R25" s="927"/>
    </row>
    <row r="27" spans="1:12287" ht="15.75" x14ac:dyDescent="0.25">
      <c r="M27" s="811"/>
      <c r="N27" s="792" t="s">
        <v>36</v>
      </c>
      <c r="O27" s="792"/>
      <c r="P27" s="792"/>
    </row>
    <row r="28" spans="1:12287" x14ac:dyDescent="0.25">
      <c r="M28" s="811"/>
      <c r="N28" s="312" t="s">
        <v>37</v>
      </c>
      <c r="O28" s="811" t="s">
        <v>38</v>
      </c>
      <c r="P28" s="811"/>
    </row>
    <row r="29" spans="1:12287" x14ac:dyDescent="0.25">
      <c r="M29" s="811"/>
      <c r="N29" s="312"/>
      <c r="O29" s="312">
        <v>2020</v>
      </c>
      <c r="P29" s="312">
        <v>2021</v>
      </c>
    </row>
    <row r="30" spans="1:12287" x14ac:dyDescent="0.25">
      <c r="M30" s="312" t="s">
        <v>2002</v>
      </c>
      <c r="N30" s="313">
        <v>12</v>
      </c>
      <c r="O30" s="314">
        <f>O7+O10+O12+O14+O15+O16+O17+O18+O21+O24</f>
        <v>360000</v>
      </c>
      <c r="P30" s="314">
        <f>P9+P13</f>
        <v>50000</v>
      </c>
    </row>
  </sheetData>
  <mergeCells count="12365">
    <mergeCell ref="Q4:Q5"/>
    <mergeCell ref="R4:R5"/>
    <mergeCell ref="G4:G5"/>
    <mergeCell ref="H4:I4"/>
    <mergeCell ref="J4:J5"/>
    <mergeCell ref="K4:L4"/>
    <mergeCell ref="M4:N4"/>
    <mergeCell ref="O4:P4"/>
    <mergeCell ref="A4:A5"/>
    <mergeCell ref="B4:B5"/>
    <mergeCell ref="C4:C5"/>
    <mergeCell ref="D4:D5"/>
    <mergeCell ref="E4:E5"/>
    <mergeCell ref="F4:F5"/>
    <mergeCell ref="L21:L23"/>
    <mergeCell ref="M21:M23"/>
    <mergeCell ref="N21:N23"/>
    <mergeCell ref="O21:O23"/>
    <mergeCell ref="K18:K20"/>
    <mergeCell ref="L18:L20"/>
    <mergeCell ref="M18:M20"/>
    <mergeCell ref="N18:N20"/>
    <mergeCell ref="O18:O20"/>
    <mergeCell ref="P18:P20"/>
    <mergeCell ref="A18:A20"/>
    <mergeCell ref="B18:B20"/>
    <mergeCell ref="C18:C20"/>
    <mergeCell ref="D18:D20"/>
    <mergeCell ref="E18:E20"/>
    <mergeCell ref="F18:F20"/>
    <mergeCell ref="G18:G19"/>
    <mergeCell ref="J18:J20"/>
    <mergeCell ref="N10:N11"/>
    <mergeCell ref="O10:O11"/>
    <mergeCell ref="P10:P11"/>
    <mergeCell ref="Q10:Q11"/>
    <mergeCell ref="R10:R11"/>
    <mergeCell ref="F10:F11"/>
    <mergeCell ref="G10:G11"/>
    <mergeCell ref="J10:J11"/>
    <mergeCell ref="K10:K11"/>
    <mergeCell ref="L10:L11"/>
    <mergeCell ref="M10:M11"/>
    <mergeCell ref="P7:P8"/>
    <mergeCell ref="Q7:Q8"/>
    <mergeCell ref="R7:R8"/>
    <mergeCell ref="A10:A11"/>
    <mergeCell ref="B10:B11"/>
    <mergeCell ref="C10:C11"/>
    <mergeCell ref="D10:D11"/>
    <mergeCell ref="E10:E11"/>
    <mergeCell ref="J7:J8"/>
    <mergeCell ref="K7:K8"/>
    <mergeCell ref="L7:L8"/>
    <mergeCell ref="M7:M8"/>
    <mergeCell ref="N7:N8"/>
    <mergeCell ref="O7:O8"/>
    <mergeCell ref="A7:A8"/>
    <mergeCell ref="B7:B8"/>
    <mergeCell ref="C7:C8"/>
    <mergeCell ref="D7:D8"/>
    <mergeCell ref="E7:E8"/>
    <mergeCell ref="F7:F8"/>
    <mergeCell ref="G7:G8"/>
    <mergeCell ref="AU21:AU22"/>
    <mergeCell ref="AV21:AV22"/>
    <mergeCell ref="AW21:AW22"/>
    <mergeCell ref="AX21:AX22"/>
    <mergeCell ref="AY21:AY22"/>
    <mergeCell ref="AZ21:AZ22"/>
    <mergeCell ref="AO21:AO22"/>
    <mergeCell ref="AP21:AP22"/>
    <mergeCell ref="AQ21:AQ22"/>
    <mergeCell ref="AR21:AR22"/>
    <mergeCell ref="AS21:AS22"/>
    <mergeCell ref="AT21:AT22"/>
    <mergeCell ref="AI21:AI22"/>
    <mergeCell ref="AJ21:AJ22"/>
    <mergeCell ref="AK21:AK22"/>
    <mergeCell ref="AL21:AL22"/>
    <mergeCell ref="AM21:AM22"/>
    <mergeCell ref="AN21:AN22"/>
    <mergeCell ref="AC21:AC22"/>
    <mergeCell ref="AD21:AD22"/>
    <mergeCell ref="AE21:AE22"/>
    <mergeCell ref="AF21:AF22"/>
    <mergeCell ref="AG21:AG22"/>
    <mergeCell ref="AH21:AH22"/>
    <mergeCell ref="W21:W22"/>
    <mergeCell ref="X21:X22"/>
    <mergeCell ref="Y21:Y22"/>
    <mergeCell ref="Z21:Z22"/>
    <mergeCell ref="AA21:AA22"/>
    <mergeCell ref="AB21:AB22"/>
    <mergeCell ref="Q18:Q20"/>
    <mergeCell ref="R18:R20"/>
    <mergeCell ref="T21:T22"/>
    <mergeCell ref="U21:U22"/>
    <mergeCell ref="V21:V22"/>
    <mergeCell ref="CE21:CE22"/>
    <mergeCell ref="CF21:CF22"/>
    <mergeCell ref="CG21:CG22"/>
    <mergeCell ref="CH21:CH22"/>
    <mergeCell ref="CI21:CI22"/>
    <mergeCell ref="CJ21:CJ22"/>
    <mergeCell ref="BY21:BY22"/>
    <mergeCell ref="BZ21:BZ22"/>
    <mergeCell ref="CA21:CA22"/>
    <mergeCell ref="CB21:CB22"/>
    <mergeCell ref="CC21:CC22"/>
    <mergeCell ref="CD21:CD22"/>
    <mergeCell ref="BS21:BS22"/>
    <mergeCell ref="BT21:BT22"/>
    <mergeCell ref="BU21:BU22"/>
    <mergeCell ref="BV21:BV22"/>
    <mergeCell ref="BW21:BW22"/>
    <mergeCell ref="BX21:BX22"/>
    <mergeCell ref="BM21:BM22"/>
    <mergeCell ref="BN21:BN22"/>
    <mergeCell ref="BO21:BO22"/>
    <mergeCell ref="BP21:BP22"/>
    <mergeCell ref="BQ21:BQ22"/>
    <mergeCell ref="BR21:BR22"/>
    <mergeCell ref="BG21:BG22"/>
    <mergeCell ref="BH21:BH22"/>
    <mergeCell ref="BI21:BI22"/>
    <mergeCell ref="BJ21:BJ22"/>
    <mergeCell ref="BK21:BK22"/>
    <mergeCell ref="BL21:BL22"/>
    <mergeCell ref="BA21:BA22"/>
    <mergeCell ref="BB21:BB22"/>
    <mergeCell ref="BC21:BC22"/>
    <mergeCell ref="BD21:BD22"/>
    <mergeCell ref="BE21:BE22"/>
    <mergeCell ref="BF21:BF22"/>
    <mergeCell ref="DO21:DO22"/>
    <mergeCell ref="DP21:DP22"/>
    <mergeCell ref="DQ21:DQ22"/>
    <mergeCell ref="DR21:DR22"/>
    <mergeCell ref="DS21:DS22"/>
    <mergeCell ref="DT21:DT22"/>
    <mergeCell ref="DI21:DI22"/>
    <mergeCell ref="DJ21:DJ22"/>
    <mergeCell ref="DK21:DK22"/>
    <mergeCell ref="DL21:DL22"/>
    <mergeCell ref="DM21:DM22"/>
    <mergeCell ref="DN21:DN22"/>
    <mergeCell ref="DC21:DC22"/>
    <mergeCell ref="DD21:DD22"/>
    <mergeCell ref="DE21:DE22"/>
    <mergeCell ref="DF21:DF22"/>
    <mergeCell ref="DG21:DG22"/>
    <mergeCell ref="DH21:DH22"/>
    <mergeCell ref="CW21:CW22"/>
    <mergeCell ref="CX21:CX22"/>
    <mergeCell ref="CY21:CY22"/>
    <mergeCell ref="CZ21:CZ22"/>
    <mergeCell ref="DA21:DA22"/>
    <mergeCell ref="DB21:DB22"/>
    <mergeCell ref="CQ21:CQ22"/>
    <mergeCell ref="CR21:CR22"/>
    <mergeCell ref="CS21:CS22"/>
    <mergeCell ref="CT21:CT22"/>
    <mergeCell ref="CU21:CU22"/>
    <mergeCell ref="CV21:CV22"/>
    <mergeCell ref="CK21:CK22"/>
    <mergeCell ref="CL21:CL22"/>
    <mergeCell ref="CM21:CM22"/>
    <mergeCell ref="CN21:CN22"/>
    <mergeCell ref="CO21:CO22"/>
    <mergeCell ref="CP21:CP22"/>
    <mergeCell ref="EY21:EY22"/>
    <mergeCell ref="EZ21:EZ22"/>
    <mergeCell ref="FA21:FA22"/>
    <mergeCell ref="FB21:FB22"/>
    <mergeCell ref="FC21:FC22"/>
    <mergeCell ref="FD21:FD22"/>
    <mergeCell ref="ES21:ES22"/>
    <mergeCell ref="ET21:ET22"/>
    <mergeCell ref="EU21:EU22"/>
    <mergeCell ref="EV21:EV22"/>
    <mergeCell ref="EW21:EW22"/>
    <mergeCell ref="EX21:EX22"/>
    <mergeCell ref="EM21:EM22"/>
    <mergeCell ref="EN21:EN22"/>
    <mergeCell ref="EO21:EO22"/>
    <mergeCell ref="EP21:EP22"/>
    <mergeCell ref="EQ21:EQ22"/>
    <mergeCell ref="ER21:ER22"/>
    <mergeCell ref="EG21:EG22"/>
    <mergeCell ref="EH21:EH22"/>
    <mergeCell ref="EI21:EI22"/>
    <mergeCell ref="EJ21:EJ22"/>
    <mergeCell ref="EK21:EK22"/>
    <mergeCell ref="EL21:EL22"/>
    <mergeCell ref="EA21:EA22"/>
    <mergeCell ref="EB21:EB22"/>
    <mergeCell ref="EC21:EC22"/>
    <mergeCell ref="ED21:ED22"/>
    <mergeCell ref="EE21:EE22"/>
    <mergeCell ref="EF21:EF22"/>
    <mergeCell ref="DU21:DU22"/>
    <mergeCell ref="DV21:DV22"/>
    <mergeCell ref="DW21:DW22"/>
    <mergeCell ref="DX21:DX22"/>
    <mergeCell ref="DY21:DY22"/>
    <mergeCell ref="DZ21:DZ22"/>
    <mergeCell ref="GI21:GI22"/>
    <mergeCell ref="GJ21:GJ22"/>
    <mergeCell ref="GK21:GK22"/>
    <mergeCell ref="GL21:GL22"/>
    <mergeCell ref="GM21:GM22"/>
    <mergeCell ref="GN21:GN22"/>
    <mergeCell ref="GC21:GC22"/>
    <mergeCell ref="GD21:GD22"/>
    <mergeCell ref="GE21:GE22"/>
    <mergeCell ref="GF21:GF22"/>
    <mergeCell ref="GG21:GG22"/>
    <mergeCell ref="GH21:GH22"/>
    <mergeCell ref="FW21:FW22"/>
    <mergeCell ref="FX21:FX22"/>
    <mergeCell ref="FY21:FY22"/>
    <mergeCell ref="FZ21:FZ22"/>
    <mergeCell ref="GA21:GA22"/>
    <mergeCell ref="GB21:GB22"/>
    <mergeCell ref="FQ21:FQ22"/>
    <mergeCell ref="FR21:FR22"/>
    <mergeCell ref="FS21:FS22"/>
    <mergeCell ref="FT21:FT22"/>
    <mergeCell ref="FU21:FU22"/>
    <mergeCell ref="FV21:FV22"/>
    <mergeCell ref="FK21:FK22"/>
    <mergeCell ref="FL21:FL22"/>
    <mergeCell ref="FM21:FM22"/>
    <mergeCell ref="FN21:FN22"/>
    <mergeCell ref="FO21:FO22"/>
    <mergeCell ref="FP21:FP22"/>
    <mergeCell ref="FE21:FE22"/>
    <mergeCell ref="FF21:FF22"/>
    <mergeCell ref="FG21:FG22"/>
    <mergeCell ref="FH21:FH22"/>
    <mergeCell ref="FI21:FI22"/>
    <mergeCell ref="FJ21:FJ22"/>
    <mergeCell ref="HS21:HS22"/>
    <mergeCell ref="HT21:HT22"/>
    <mergeCell ref="HU21:HU22"/>
    <mergeCell ref="HV21:HV22"/>
    <mergeCell ref="HW21:HW22"/>
    <mergeCell ref="HX21:HX22"/>
    <mergeCell ref="HM21:HM22"/>
    <mergeCell ref="HN21:HN22"/>
    <mergeCell ref="HO21:HO22"/>
    <mergeCell ref="HP21:HP22"/>
    <mergeCell ref="HQ21:HQ22"/>
    <mergeCell ref="HR21:HR22"/>
    <mergeCell ref="HG21:HG22"/>
    <mergeCell ref="HH21:HH22"/>
    <mergeCell ref="HI21:HI22"/>
    <mergeCell ref="HJ21:HJ22"/>
    <mergeCell ref="HK21:HK22"/>
    <mergeCell ref="HL21:HL22"/>
    <mergeCell ref="HA21:HA22"/>
    <mergeCell ref="HB21:HB22"/>
    <mergeCell ref="HC21:HC22"/>
    <mergeCell ref="HD21:HD22"/>
    <mergeCell ref="HE21:HE22"/>
    <mergeCell ref="HF21:HF22"/>
    <mergeCell ref="GU21:GU22"/>
    <mergeCell ref="GV21:GV22"/>
    <mergeCell ref="GW21:GW22"/>
    <mergeCell ref="GX21:GX22"/>
    <mergeCell ref="GY21:GY22"/>
    <mergeCell ref="GZ21:GZ22"/>
    <mergeCell ref="GO21:GO22"/>
    <mergeCell ref="GP21:GP22"/>
    <mergeCell ref="GQ21:GQ22"/>
    <mergeCell ref="GR21:GR22"/>
    <mergeCell ref="GS21:GS22"/>
    <mergeCell ref="GT21:GT22"/>
    <mergeCell ref="JC21:JC22"/>
    <mergeCell ref="JD21:JD22"/>
    <mergeCell ref="JE21:JE22"/>
    <mergeCell ref="JF21:JF22"/>
    <mergeCell ref="JG21:JG22"/>
    <mergeCell ref="JH21:JH22"/>
    <mergeCell ref="IW21:IW22"/>
    <mergeCell ref="IX21:IX22"/>
    <mergeCell ref="IY21:IY22"/>
    <mergeCell ref="IZ21:IZ22"/>
    <mergeCell ref="JA21:JA22"/>
    <mergeCell ref="JB21:JB22"/>
    <mergeCell ref="IQ21:IQ22"/>
    <mergeCell ref="IR21:IR22"/>
    <mergeCell ref="IS21:IS22"/>
    <mergeCell ref="IT21:IT22"/>
    <mergeCell ref="IU21:IU22"/>
    <mergeCell ref="IV21:IV22"/>
    <mergeCell ref="IK21:IK22"/>
    <mergeCell ref="IL21:IL22"/>
    <mergeCell ref="IM21:IM22"/>
    <mergeCell ref="IN21:IN22"/>
    <mergeCell ref="IO21:IO22"/>
    <mergeCell ref="IP21:IP22"/>
    <mergeCell ref="IE21:IE22"/>
    <mergeCell ref="IF21:IF22"/>
    <mergeCell ref="IG21:IG22"/>
    <mergeCell ref="IH21:IH22"/>
    <mergeCell ref="II21:II22"/>
    <mergeCell ref="IJ21:IJ22"/>
    <mergeCell ref="HY21:HY22"/>
    <mergeCell ref="HZ21:HZ22"/>
    <mergeCell ref="IA21:IA22"/>
    <mergeCell ref="IB21:IB22"/>
    <mergeCell ref="IC21:IC22"/>
    <mergeCell ref="ID21:ID22"/>
    <mergeCell ref="KM21:KM22"/>
    <mergeCell ref="KN21:KN22"/>
    <mergeCell ref="KO21:KO22"/>
    <mergeCell ref="KP21:KP22"/>
    <mergeCell ref="KQ21:KQ22"/>
    <mergeCell ref="KR21:KR22"/>
    <mergeCell ref="KG21:KG22"/>
    <mergeCell ref="KH21:KH22"/>
    <mergeCell ref="KI21:KI22"/>
    <mergeCell ref="KJ21:KJ22"/>
    <mergeCell ref="KK21:KK22"/>
    <mergeCell ref="KL21:KL22"/>
    <mergeCell ref="KA21:KA22"/>
    <mergeCell ref="KB21:KB22"/>
    <mergeCell ref="KC21:KC22"/>
    <mergeCell ref="KD21:KD22"/>
    <mergeCell ref="KE21:KE22"/>
    <mergeCell ref="KF21:KF22"/>
    <mergeCell ref="JU21:JU22"/>
    <mergeCell ref="JV21:JV22"/>
    <mergeCell ref="JW21:JW22"/>
    <mergeCell ref="JX21:JX22"/>
    <mergeCell ref="JY21:JY22"/>
    <mergeCell ref="JZ21:JZ22"/>
    <mergeCell ref="JO21:JO22"/>
    <mergeCell ref="JP21:JP22"/>
    <mergeCell ref="JQ21:JQ22"/>
    <mergeCell ref="JR21:JR22"/>
    <mergeCell ref="JS21:JS22"/>
    <mergeCell ref="JT21:JT22"/>
    <mergeCell ref="JI21:JI22"/>
    <mergeCell ref="JJ21:JJ22"/>
    <mergeCell ref="JK21:JK22"/>
    <mergeCell ref="JL21:JL22"/>
    <mergeCell ref="JM21:JM22"/>
    <mergeCell ref="JN21:JN22"/>
    <mergeCell ref="LW21:LW22"/>
    <mergeCell ref="LX21:LX22"/>
    <mergeCell ref="LY21:LY22"/>
    <mergeCell ref="LZ21:LZ22"/>
    <mergeCell ref="MA21:MA22"/>
    <mergeCell ref="MB21:MB22"/>
    <mergeCell ref="LQ21:LQ22"/>
    <mergeCell ref="LR21:LR22"/>
    <mergeCell ref="LS21:LS22"/>
    <mergeCell ref="LT21:LT22"/>
    <mergeCell ref="LU21:LU22"/>
    <mergeCell ref="LV21:LV22"/>
    <mergeCell ref="LK21:LK22"/>
    <mergeCell ref="LL21:LL22"/>
    <mergeCell ref="LM21:LM22"/>
    <mergeCell ref="LN21:LN22"/>
    <mergeCell ref="LO21:LO22"/>
    <mergeCell ref="LP21:LP22"/>
    <mergeCell ref="LE21:LE22"/>
    <mergeCell ref="LF21:LF22"/>
    <mergeCell ref="LG21:LG22"/>
    <mergeCell ref="LH21:LH22"/>
    <mergeCell ref="LI21:LI22"/>
    <mergeCell ref="LJ21:LJ22"/>
    <mergeCell ref="KY21:KY22"/>
    <mergeCell ref="KZ21:KZ22"/>
    <mergeCell ref="LA21:LA22"/>
    <mergeCell ref="LB21:LB22"/>
    <mergeCell ref="LC21:LC22"/>
    <mergeCell ref="LD21:LD22"/>
    <mergeCell ref="KS21:KS22"/>
    <mergeCell ref="KT21:KT22"/>
    <mergeCell ref="KU21:KU22"/>
    <mergeCell ref="KV21:KV22"/>
    <mergeCell ref="KW21:KW22"/>
    <mergeCell ref="KX21:KX22"/>
    <mergeCell ref="NG21:NG22"/>
    <mergeCell ref="NH21:NH22"/>
    <mergeCell ref="NI21:NI22"/>
    <mergeCell ref="NJ21:NJ22"/>
    <mergeCell ref="NK21:NK22"/>
    <mergeCell ref="NL21:NL22"/>
    <mergeCell ref="NA21:NA22"/>
    <mergeCell ref="NB21:NB22"/>
    <mergeCell ref="NC21:NC22"/>
    <mergeCell ref="ND21:ND22"/>
    <mergeCell ref="NE21:NE22"/>
    <mergeCell ref="NF21:NF22"/>
    <mergeCell ref="MU21:MU22"/>
    <mergeCell ref="MV21:MV22"/>
    <mergeCell ref="MW21:MW22"/>
    <mergeCell ref="MX21:MX22"/>
    <mergeCell ref="MY21:MY22"/>
    <mergeCell ref="MZ21:MZ22"/>
    <mergeCell ref="MO21:MO22"/>
    <mergeCell ref="MP21:MP22"/>
    <mergeCell ref="MQ21:MQ22"/>
    <mergeCell ref="MR21:MR22"/>
    <mergeCell ref="MS21:MS22"/>
    <mergeCell ref="MT21:MT22"/>
    <mergeCell ref="MI21:MI22"/>
    <mergeCell ref="MJ21:MJ22"/>
    <mergeCell ref="MK21:MK22"/>
    <mergeCell ref="ML21:ML22"/>
    <mergeCell ref="MM21:MM22"/>
    <mergeCell ref="MN21:MN22"/>
    <mergeCell ref="MC21:MC22"/>
    <mergeCell ref="MD21:MD22"/>
    <mergeCell ref="ME21:ME22"/>
    <mergeCell ref="MF21:MF22"/>
    <mergeCell ref="MG21:MG22"/>
    <mergeCell ref="MH21:MH22"/>
    <mergeCell ref="OQ21:OQ22"/>
    <mergeCell ref="OR21:OR22"/>
    <mergeCell ref="OS21:OS22"/>
    <mergeCell ref="OT21:OT22"/>
    <mergeCell ref="OU21:OU22"/>
    <mergeCell ref="OV21:OV22"/>
    <mergeCell ref="OK21:OK22"/>
    <mergeCell ref="OL21:OL22"/>
    <mergeCell ref="OM21:OM22"/>
    <mergeCell ref="ON21:ON22"/>
    <mergeCell ref="OO21:OO22"/>
    <mergeCell ref="OP21:OP22"/>
    <mergeCell ref="OE21:OE22"/>
    <mergeCell ref="OF21:OF22"/>
    <mergeCell ref="OG21:OG22"/>
    <mergeCell ref="OH21:OH22"/>
    <mergeCell ref="OI21:OI22"/>
    <mergeCell ref="OJ21:OJ22"/>
    <mergeCell ref="NY21:NY22"/>
    <mergeCell ref="NZ21:NZ22"/>
    <mergeCell ref="OA21:OA22"/>
    <mergeCell ref="OB21:OB22"/>
    <mergeCell ref="OC21:OC22"/>
    <mergeCell ref="OD21:OD22"/>
    <mergeCell ref="NS21:NS22"/>
    <mergeCell ref="NT21:NT22"/>
    <mergeCell ref="NU21:NU22"/>
    <mergeCell ref="NV21:NV22"/>
    <mergeCell ref="NW21:NW22"/>
    <mergeCell ref="NX21:NX22"/>
    <mergeCell ref="NM21:NM22"/>
    <mergeCell ref="NN21:NN22"/>
    <mergeCell ref="NO21:NO22"/>
    <mergeCell ref="NP21:NP22"/>
    <mergeCell ref="NQ21:NQ22"/>
    <mergeCell ref="NR21:NR22"/>
    <mergeCell ref="QA21:QA22"/>
    <mergeCell ref="QB21:QB22"/>
    <mergeCell ref="QC21:QC22"/>
    <mergeCell ref="QD21:QD22"/>
    <mergeCell ref="QE21:QE22"/>
    <mergeCell ref="QF21:QF22"/>
    <mergeCell ref="PU21:PU22"/>
    <mergeCell ref="PV21:PV22"/>
    <mergeCell ref="PW21:PW22"/>
    <mergeCell ref="PX21:PX22"/>
    <mergeCell ref="PY21:PY22"/>
    <mergeCell ref="PZ21:PZ22"/>
    <mergeCell ref="PO21:PO22"/>
    <mergeCell ref="PP21:PP22"/>
    <mergeCell ref="PQ21:PQ22"/>
    <mergeCell ref="PR21:PR22"/>
    <mergeCell ref="PS21:PS22"/>
    <mergeCell ref="PT21:PT22"/>
    <mergeCell ref="PI21:PI22"/>
    <mergeCell ref="PJ21:PJ22"/>
    <mergeCell ref="PK21:PK22"/>
    <mergeCell ref="PL21:PL22"/>
    <mergeCell ref="PM21:PM22"/>
    <mergeCell ref="PN21:PN22"/>
    <mergeCell ref="PC21:PC22"/>
    <mergeCell ref="PD21:PD22"/>
    <mergeCell ref="PE21:PE22"/>
    <mergeCell ref="PF21:PF22"/>
    <mergeCell ref="PG21:PG22"/>
    <mergeCell ref="PH21:PH22"/>
    <mergeCell ref="OW21:OW22"/>
    <mergeCell ref="OX21:OX22"/>
    <mergeCell ref="OY21:OY22"/>
    <mergeCell ref="OZ21:OZ22"/>
    <mergeCell ref="PA21:PA22"/>
    <mergeCell ref="PB21:PB22"/>
    <mergeCell ref="RK21:RK22"/>
    <mergeCell ref="RL21:RL22"/>
    <mergeCell ref="RM21:RM22"/>
    <mergeCell ref="RN21:RN22"/>
    <mergeCell ref="RO21:RO22"/>
    <mergeCell ref="RP21:RP22"/>
    <mergeCell ref="RE21:RE22"/>
    <mergeCell ref="RF21:RF22"/>
    <mergeCell ref="RG21:RG22"/>
    <mergeCell ref="RH21:RH22"/>
    <mergeCell ref="RI21:RI22"/>
    <mergeCell ref="RJ21:RJ22"/>
    <mergeCell ref="QY21:QY22"/>
    <mergeCell ref="QZ21:QZ22"/>
    <mergeCell ref="RA21:RA22"/>
    <mergeCell ref="RB21:RB22"/>
    <mergeCell ref="RC21:RC22"/>
    <mergeCell ref="RD21:RD22"/>
    <mergeCell ref="QS21:QS22"/>
    <mergeCell ref="QT21:QT22"/>
    <mergeCell ref="QU21:QU22"/>
    <mergeCell ref="QV21:QV22"/>
    <mergeCell ref="QW21:QW22"/>
    <mergeCell ref="QX21:QX22"/>
    <mergeCell ref="QM21:QM22"/>
    <mergeCell ref="QN21:QN22"/>
    <mergeCell ref="QO21:QO22"/>
    <mergeCell ref="QP21:QP22"/>
    <mergeCell ref="QQ21:QQ22"/>
    <mergeCell ref="QR21:QR22"/>
    <mergeCell ref="QG21:QG22"/>
    <mergeCell ref="QH21:QH22"/>
    <mergeCell ref="QI21:QI22"/>
    <mergeCell ref="QJ21:QJ22"/>
    <mergeCell ref="QK21:QK22"/>
    <mergeCell ref="QL21:QL22"/>
    <mergeCell ref="SU21:SU22"/>
    <mergeCell ref="SV21:SV22"/>
    <mergeCell ref="SW21:SW22"/>
    <mergeCell ref="SX21:SX22"/>
    <mergeCell ref="SY21:SY22"/>
    <mergeCell ref="SZ21:SZ22"/>
    <mergeCell ref="SO21:SO22"/>
    <mergeCell ref="SP21:SP22"/>
    <mergeCell ref="SQ21:SQ22"/>
    <mergeCell ref="SR21:SR22"/>
    <mergeCell ref="SS21:SS22"/>
    <mergeCell ref="ST21:ST22"/>
    <mergeCell ref="SI21:SI22"/>
    <mergeCell ref="SJ21:SJ22"/>
    <mergeCell ref="SK21:SK22"/>
    <mergeCell ref="SL21:SL22"/>
    <mergeCell ref="SM21:SM22"/>
    <mergeCell ref="SN21:SN22"/>
    <mergeCell ref="SC21:SC22"/>
    <mergeCell ref="SD21:SD22"/>
    <mergeCell ref="SE21:SE22"/>
    <mergeCell ref="SF21:SF22"/>
    <mergeCell ref="SG21:SG22"/>
    <mergeCell ref="SH21:SH22"/>
    <mergeCell ref="RW21:RW22"/>
    <mergeCell ref="RX21:RX22"/>
    <mergeCell ref="RY21:RY22"/>
    <mergeCell ref="RZ21:RZ22"/>
    <mergeCell ref="SA21:SA22"/>
    <mergeCell ref="SB21:SB22"/>
    <mergeCell ref="RQ21:RQ22"/>
    <mergeCell ref="RR21:RR22"/>
    <mergeCell ref="RS21:RS22"/>
    <mergeCell ref="RT21:RT22"/>
    <mergeCell ref="RU21:RU22"/>
    <mergeCell ref="RV21:RV22"/>
    <mergeCell ref="UE21:UE22"/>
    <mergeCell ref="UF21:UF22"/>
    <mergeCell ref="UG21:UG22"/>
    <mergeCell ref="UH21:UH22"/>
    <mergeCell ref="UI21:UI22"/>
    <mergeCell ref="UJ21:UJ22"/>
    <mergeCell ref="TY21:TY22"/>
    <mergeCell ref="TZ21:TZ22"/>
    <mergeCell ref="UA21:UA22"/>
    <mergeCell ref="UB21:UB22"/>
    <mergeCell ref="UC21:UC22"/>
    <mergeCell ref="UD21:UD22"/>
    <mergeCell ref="TS21:TS22"/>
    <mergeCell ref="TT21:TT22"/>
    <mergeCell ref="TU21:TU22"/>
    <mergeCell ref="TV21:TV22"/>
    <mergeCell ref="TW21:TW22"/>
    <mergeCell ref="TX21:TX22"/>
    <mergeCell ref="TM21:TM22"/>
    <mergeCell ref="TN21:TN22"/>
    <mergeCell ref="TO21:TO22"/>
    <mergeCell ref="TP21:TP22"/>
    <mergeCell ref="TQ21:TQ22"/>
    <mergeCell ref="TR21:TR22"/>
    <mergeCell ref="TG21:TG22"/>
    <mergeCell ref="TH21:TH22"/>
    <mergeCell ref="TI21:TI22"/>
    <mergeCell ref="TJ21:TJ22"/>
    <mergeCell ref="TK21:TK22"/>
    <mergeCell ref="TL21:TL22"/>
    <mergeCell ref="TA21:TA22"/>
    <mergeCell ref="TB21:TB22"/>
    <mergeCell ref="TC21:TC22"/>
    <mergeCell ref="TD21:TD22"/>
    <mergeCell ref="TE21:TE22"/>
    <mergeCell ref="TF21:TF22"/>
    <mergeCell ref="VO21:VO22"/>
    <mergeCell ref="VP21:VP22"/>
    <mergeCell ref="VQ21:VQ22"/>
    <mergeCell ref="VR21:VR22"/>
    <mergeCell ref="VS21:VS22"/>
    <mergeCell ref="VT21:VT22"/>
    <mergeCell ref="VI21:VI22"/>
    <mergeCell ref="VJ21:VJ22"/>
    <mergeCell ref="VK21:VK22"/>
    <mergeCell ref="VL21:VL22"/>
    <mergeCell ref="VM21:VM22"/>
    <mergeCell ref="VN21:VN22"/>
    <mergeCell ref="VC21:VC22"/>
    <mergeCell ref="VD21:VD22"/>
    <mergeCell ref="VE21:VE22"/>
    <mergeCell ref="VF21:VF22"/>
    <mergeCell ref="VG21:VG22"/>
    <mergeCell ref="VH21:VH22"/>
    <mergeCell ref="UW21:UW22"/>
    <mergeCell ref="UX21:UX22"/>
    <mergeCell ref="UY21:UY22"/>
    <mergeCell ref="UZ21:UZ22"/>
    <mergeCell ref="VA21:VA22"/>
    <mergeCell ref="VB21:VB22"/>
    <mergeCell ref="UQ21:UQ22"/>
    <mergeCell ref="UR21:UR22"/>
    <mergeCell ref="US21:US22"/>
    <mergeCell ref="UT21:UT22"/>
    <mergeCell ref="UU21:UU22"/>
    <mergeCell ref="UV21:UV22"/>
    <mergeCell ref="UK21:UK22"/>
    <mergeCell ref="UL21:UL22"/>
    <mergeCell ref="UM21:UM22"/>
    <mergeCell ref="UN21:UN22"/>
    <mergeCell ref="UO21:UO22"/>
    <mergeCell ref="UP21:UP22"/>
    <mergeCell ref="WY21:WY22"/>
    <mergeCell ref="WZ21:WZ22"/>
    <mergeCell ref="XA21:XA22"/>
    <mergeCell ref="XB21:XB22"/>
    <mergeCell ref="XC21:XC22"/>
    <mergeCell ref="XD21:XD22"/>
    <mergeCell ref="WS21:WS22"/>
    <mergeCell ref="WT21:WT22"/>
    <mergeCell ref="WU21:WU22"/>
    <mergeCell ref="WV21:WV22"/>
    <mergeCell ref="WW21:WW22"/>
    <mergeCell ref="WX21:WX22"/>
    <mergeCell ref="WM21:WM22"/>
    <mergeCell ref="WN21:WN22"/>
    <mergeCell ref="WO21:WO22"/>
    <mergeCell ref="WP21:WP22"/>
    <mergeCell ref="WQ21:WQ22"/>
    <mergeCell ref="WR21:WR22"/>
    <mergeCell ref="WG21:WG22"/>
    <mergeCell ref="WH21:WH22"/>
    <mergeCell ref="WI21:WI22"/>
    <mergeCell ref="WJ21:WJ22"/>
    <mergeCell ref="WK21:WK22"/>
    <mergeCell ref="WL21:WL22"/>
    <mergeCell ref="WA21:WA22"/>
    <mergeCell ref="WB21:WB22"/>
    <mergeCell ref="WC21:WC22"/>
    <mergeCell ref="WD21:WD22"/>
    <mergeCell ref="WE21:WE22"/>
    <mergeCell ref="WF21:WF22"/>
    <mergeCell ref="VU21:VU22"/>
    <mergeCell ref="VV21:VV22"/>
    <mergeCell ref="VW21:VW22"/>
    <mergeCell ref="VX21:VX22"/>
    <mergeCell ref="VY21:VY22"/>
    <mergeCell ref="VZ21:VZ22"/>
    <mergeCell ref="YI21:YI22"/>
    <mergeCell ref="YJ21:YJ22"/>
    <mergeCell ref="YK21:YK22"/>
    <mergeCell ref="YL21:YL22"/>
    <mergeCell ref="YM21:YM22"/>
    <mergeCell ref="YN21:YN22"/>
    <mergeCell ref="YC21:YC22"/>
    <mergeCell ref="YD21:YD22"/>
    <mergeCell ref="YE21:YE22"/>
    <mergeCell ref="YF21:YF22"/>
    <mergeCell ref="YG21:YG22"/>
    <mergeCell ref="YH21:YH22"/>
    <mergeCell ref="XW21:XW22"/>
    <mergeCell ref="XX21:XX22"/>
    <mergeCell ref="XY21:XY22"/>
    <mergeCell ref="XZ21:XZ22"/>
    <mergeCell ref="YA21:YA22"/>
    <mergeCell ref="YB21:YB22"/>
    <mergeCell ref="XQ21:XQ22"/>
    <mergeCell ref="XR21:XR22"/>
    <mergeCell ref="XS21:XS22"/>
    <mergeCell ref="XT21:XT22"/>
    <mergeCell ref="XU21:XU22"/>
    <mergeCell ref="XV21:XV22"/>
    <mergeCell ref="XK21:XK22"/>
    <mergeCell ref="XL21:XL22"/>
    <mergeCell ref="XM21:XM22"/>
    <mergeCell ref="XN21:XN22"/>
    <mergeCell ref="XO21:XO22"/>
    <mergeCell ref="XP21:XP22"/>
    <mergeCell ref="XE21:XE22"/>
    <mergeCell ref="XF21:XF22"/>
    <mergeCell ref="XG21:XG22"/>
    <mergeCell ref="XH21:XH22"/>
    <mergeCell ref="XI21:XI22"/>
    <mergeCell ref="XJ21:XJ22"/>
    <mergeCell ref="ZS21:ZS22"/>
    <mergeCell ref="ZT21:ZT22"/>
    <mergeCell ref="ZU21:ZU22"/>
    <mergeCell ref="ZV21:ZV22"/>
    <mergeCell ref="ZW21:ZW22"/>
    <mergeCell ref="ZX21:ZX22"/>
    <mergeCell ref="ZM21:ZM22"/>
    <mergeCell ref="ZN21:ZN22"/>
    <mergeCell ref="ZO21:ZO22"/>
    <mergeCell ref="ZP21:ZP22"/>
    <mergeCell ref="ZQ21:ZQ22"/>
    <mergeCell ref="ZR21:ZR22"/>
    <mergeCell ref="ZG21:ZG22"/>
    <mergeCell ref="ZH21:ZH22"/>
    <mergeCell ref="ZI21:ZI22"/>
    <mergeCell ref="ZJ21:ZJ22"/>
    <mergeCell ref="ZK21:ZK22"/>
    <mergeCell ref="ZL21:ZL22"/>
    <mergeCell ref="ZA21:ZA22"/>
    <mergeCell ref="ZB21:ZB22"/>
    <mergeCell ref="ZC21:ZC22"/>
    <mergeCell ref="ZD21:ZD22"/>
    <mergeCell ref="ZE21:ZE22"/>
    <mergeCell ref="ZF21:ZF22"/>
    <mergeCell ref="YU21:YU22"/>
    <mergeCell ref="YV21:YV22"/>
    <mergeCell ref="YW21:YW22"/>
    <mergeCell ref="YX21:YX22"/>
    <mergeCell ref="YY21:YY22"/>
    <mergeCell ref="YZ21:YZ22"/>
    <mergeCell ref="YO21:YO22"/>
    <mergeCell ref="YP21:YP22"/>
    <mergeCell ref="YQ21:YQ22"/>
    <mergeCell ref="YR21:YR22"/>
    <mergeCell ref="YS21:YS22"/>
    <mergeCell ref="YT21:YT22"/>
    <mergeCell ref="ABC21:ABC22"/>
    <mergeCell ref="ABD21:ABD22"/>
    <mergeCell ref="ABE21:ABE22"/>
    <mergeCell ref="ABF21:ABF22"/>
    <mergeCell ref="ABG21:ABG22"/>
    <mergeCell ref="ABH21:ABH22"/>
    <mergeCell ref="AAW21:AAW22"/>
    <mergeCell ref="AAX21:AAX22"/>
    <mergeCell ref="AAY21:AAY22"/>
    <mergeCell ref="AAZ21:AAZ22"/>
    <mergeCell ref="ABA21:ABA22"/>
    <mergeCell ref="ABB21:ABB22"/>
    <mergeCell ref="AAQ21:AAQ22"/>
    <mergeCell ref="AAR21:AAR22"/>
    <mergeCell ref="AAS21:AAS22"/>
    <mergeCell ref="AAT21:AAT22"/>
    <mergeCell ref="AAU21:AAU22"/>
    <mergeCell ref="AAV21:AAV22"/>
    <mergeCell ref="AAK21:AAK22"/>
    <mergeCell ref="AAL21:AAL22"/>
    <mergeCell ref="AAM21:AAM22"/>
    <mergeCell ref="AAN21:AAN22"/>
    <mergeCell ref="AAO21:AAO22"/>
    <mergeCell ref="AAP21:AAP22"/>
    <mergeCell ref="AAE21:AAE22"/>
    <mergeCell ref="AAF21:AAF22"/>
    <mergeCell ref="AAG21:AAG22"/>
    <mergeCell ref="AAH21:AAH22"/>
    <mergeCell ref="AAI21:AAI22"/>
    <mergeCell ref="AAJ21:AAJ22"/>
    <mergeCell ref="ZY21:ZY22"/>
    <mergeCell ref="ZZ21:ZZ22"/>
    <mergeCell ref="AAA21:AAA22"/>
    <mergeCell ref="AAB21:AAB22"/>
    <mergeCell ref="AAC21:AAC22"/>
    <mergeCell ref="AAD21:AAD22"/>
    <mergeCell ref="ACM21:ACM22"/>
    <mergeCell ref="ACN21:ACN22"/>
    <mergeCell ref="ACO21:ACO22"/>
    <mergeCell ref="ACP21:ACP22"/>
    <mergeCell ref="ACQ21:ACQ22"/>
    <mergeCell ref="ACR21:ACR22"/>
    <mergeCell ref="ACG21:ACG22"/>
    <mergeCell ref="ACH21:ACH22"/>
    <mergeCell ref="ACI21:ACI22"/>
    <mergeCell ref="ACJ21:ACJ22"/>
    <mergeCell ref="ACK21:ACK22"/>
    <mergeCell ref="ACL21:ACL22"/>
    <mergeCell ref="ACA21:ACA22"/>
    <mergeCell ref="ACB21:ACB22"/>
    <mergeCell ref="ACC21:ACC22"/>
    <mergeCell ref="ACD21:ACD22"/>
    <mergeCell ref="ACE21:ACE22"/>
    <mergeCell ref="ACF21:ACF22"/>
    <mergeCell ref="ABU21:ABU22"/>
    <mergeCell ref="ABV21:ABV22"/>
    <mergeCell ref="ABW21:ABW22"/>
    <mergeCell ref="ABX21:ABX22"/>
    <mergeCell ref="ABY21:ABY22"/>
    <mergeCell ref="ABZ21:ABZ22"/>
    <mergeCell ref="ABO21:ABO22"/>
    <mergeCell ref="ABP21:ABP22"/>
    <mergeCell ref="ABQ21:ABQ22"/>
    <mergeCell ref="ABR21:ABR22"/>
    <mergeCell ref="ABS21:ABS22"/>
    <mergeCell ref="ABT21:ABT22"/>
    <mergeCell ref="ABI21:ABI22"/>
    <mergeCell ref="ABJ21:ABJ22"/>
    <mergeCell ref="ABK21:ABK22"/>
    <mergeCell ref="ABL21:ABL22"/>
    <mergeCell ref="ABM21:ABM22"/>
    <mergeCell ref="ABN21:ABN22"/>
    <mergeCell ref="ADW21:ADW22"/>
    <mergeCell ref="ADX21:ADX22"/>
    <mergeCell ref="ADY21:ADY22"/>
    <mergeCell ref="ADZ21:ADZ22"/>
    <mergeCell ref="AEA21:AEA22"/>
    <mergeCell ref="AEB21:AEB22"/>
    <mergeCell ref="ADQ21:ADQ22"/>
    <mergeCell ref="ADR21:ADR22"/>
    <mergeCell ref="ADS21:ADS22"/>
    <mergeCell ref="ADT21:ADT22"/>
    <mergeCell ref="ADU21:ADU22"/>
    <mergeCell ref="ADV21:ADV22"/>
    <mergeCell ref="ADK21:ADK22"/>
    <mergeCell ref="ADL21:ADL22"/>
    <mergeCell ref="ADM21:ADM22"/>
    <mergeCell ref="ADN21:ADN22"/>
    <mergeCell ref="ADO21:ADO22"/>
    <mergeCell ref="ADP21:ADP22"/>
    <mergeCell ref="ADE21:ADE22"/>
    <mergeCell ref="ADF21:ADF22"/>
    <mergeCell ref="ADG21:ADG22"/>
    <mergeCell ref="ADH21:ADH22"/>
    <mergeCell ref="ADI21:ADI22"/>
    <mergeCell ref="ADJ21:ADJ22"/>
    <mergeCell ref="ACY21:ACY22"/>
    <mergeCell ref="ACZ21:ACZ22"/>
    <mergeCell ref="ADA21:ADA22"/>
    <mergeCell ref="ADB21:ADB22"/>
    <mergeCell ref="ADC21:ADC22"/>
    <mergeCell ref="ADD21:ADD22"/>
    <mergeCell ref="ACS21:ACS22"/>
    <mergeCell ref="ACT21:ACT22"/>
    <mergeCell ref="ACU21:ACU22"/>
    <mergeCell ref="ACV21:ACV22"/>
    <mergeCell ref="ACW21:ACW22"/>
    <mergeCell ref="ACX21:ACX22"/>
    <mergeCell ref="AFG21:AFG22"/>
    <mergeCell ref="AFH21:AFH22"/>
    <mergeCell ref="AFI21:AFI22"/>
    <mergeCell ref="AFJ21:AFJ22"/>
    <mergeCell ref="AFK21:AFK22"/>
    <mergeCell ref="AFL21:AFL22"/>
    <mergeCell ref="AFA21:AFA22"/>
    <mergeCell ref="AFB21:AFB22"/>
    <mergeCell ref="AFC21:AFC22"/>
    <mergeCell ref="AFD21:AFD22"/>
    <mergeCell ref="AFE21:AFE22"/>
    <mergeCell ref="AFF21:AFF22"/>
    <mergeCell ref="AEU21:AEU22"/>
    <mergeCell ref="AEV21:AEV22"/>
    <mergeCell ref="AEW21:AEW22"/>
    <mergeCell ref="AEX21:AEX22"/>
    <mergeCell ref="AEY21:AEY22"/>
    <mergeCell ref="AEZ21:AEZ22"/>
    <mergeCell ref="AEO21:AEO22"/>
    <mergeCell ref="AEP21:AEP22"/>
    <mergeCell ref="AEQ21:AEQ22"/>
    <mergeCell ref="AER21:AER22"/>
    <mergeCell ref="AES21:AES22"/>
    <mergeCell ref="AET21:AET22"/>
    <mergeCell ref="AEI21:AEI22"/>
    <mergeCell ref="AEJ21:AEJ22"/>
    <mergeCell ref="AEK21:AEK22"/>
    <mergeCell ref="AEL21:AEL22"/>
    <mergeCell ref="AEM21:AEM22"/>
    <mergeCell ref="AEN21:AEN22"/>
    <mergeCell ref="AEC21:AEC22"/>
    <mergeCell ref="AED21:AED22"/>
    <mergeCell ref="AEE21:AEE22"/>
    <mergeCell ref="AEF21:AEF22"/>
    <mergeCell ref="AEG21:AEG22"/>
    <mergeCell ref="AEH21:AEH22"/>
    <mergeCell ref="AGQ21:AGQ22"/>
    <mergeCell ref="AGR21:AGR22"/>
    <mergeCell ref="AGS21:AGS22"/>
    <mergeCell ref="AGT21:AGT22"/>
    <mergeCell ref="AGU21:AGU22"/>
    <mergeCell ref="AGV21:AGV22"/>
    <mergeCell ref="AGK21:AGK22"/>
    <mergeCell ref="AGL21:AGL22"/>
    <mergeCell ref="AGM21:AGM22"/>
    <mergeCell ref="AGN21:AGN22"/>
    <mergeCell ref="AGO21:AGO22"/>
    <mergeCell ref="AGP21:AGP22"/>
    <mergeCell ref="AGE21:AGE22"/>
    <mergeCell ref="AGF21:AGF22"/>
    <mergeCell ref="AGG21:AGG22"/>
    <mergeCell ref="AGH21:AGH22"/>
    <mergeCell ref="AGI21:AGI22"/>
    <mergeCell ref="AGJ21:AGJ22"/>
    <mergeCell ref="AFY21:AFY22"/>
    <mergeCell ref="AFZ21:AFZ22"/>
    <mergeCell ref="AGA21:AGA22"/>
    <mergeCell ref="AGB21:AGB22"/>
    <mergeCell ref="AGC21:AGC22"/>
    <mergeCell ref="AGD21:AGD22"/>
    <mergeCell ref="AFS21:AFS22"/>
    <mergeCell ref="AFT21:AFT22"/>
    <mergeCell ref="AFU21:AFU22"/>
    <mergeCell ref="AFV21:AFV22"/>
    <mergeCell ref="AFW21:AFW22"/>
    <mergeCell ref="AFX21:AFX22"/>
    <mergeCell ref="AFM21:AFM22"/>
    <mergeCell ref="AFN21:AFN22"/>
    <mergeCell ref="AFO21:AFO22"/>
    <mergeCell ref="AFP21:AFP22"/>
    <mergeCell ref="AFQ21:AFQ22"/>
    <mergeCell ref="AFR21:AFR22"/>
    <mergeCell ref="AIA21:AIA22"/>
    <mergeCell ref="AIB21:AIB22"/>
    <mergeCell ref="AIC21:AIC22"/>
    <mergeCell ref="AID21:AID22"/>
    <mergeCell ref="AIE21:AIE22"/>
    <mergeCell ref="AIF21:AIF22"/>
    <mergeCell ref="AHU21:AHU22"/>
    <mergeCell ref="AHV21:AHV22"/>
    <mergeCell ref="AHW21:AHW22"/>
    <mergeCell ref="AHX21:AHX22"/>
    <mergeCell ref="AHY21:AHY22"/>
    <mergeCell ref="AHZ21:AHZ22"/>
    <mergeCell ref="AHO21:AHO22"/>
    <mergeCell ref="AHP21:AHP22"/>
    <mergeCell ref="AHQ21:AHQ22"/>
    <mergeCell ref="AHR21:AHR22"/>
    <mergeCell ref="AHS21:AHS22"/>
    <mergeCell ref="AHT21:AHT22"/>
    <mergeCell ref="AHI21:AHI22"/>
    <mergeCell ref="AHJ21:AHJ22"/>
    <mergeCell ref="AHK21:AHK22"/>
    <mergeCell ref="AHL21:AHL22"/>
    <mergeCell ref="AHM21:AHM22"/>
    <mergeCell ref="AHN21:AHN22"/>
    <mergeCell ref="AHC21:AHC22"/>
    <mergeCell ref="AHD21:AHD22"/>
    <mergeCell ref="AHE21:AHE22"/>
    <mergeCell ref="AHF21:AHF22"/>
    <mergeCell ref="AHG21:AHG22"/>
    <mergeCell ref="AHH21:AHH22"/>
    <mergeCell ref="AGW21:AGW22"/>
    <mergeCell ref="AGX21:AGX22"/>
    <mergeCell ref="AGY21:AGY22"/>
    <mergeCell ref="AGZ21:AGZ22"/>
    <mergeCell ref="AHA21:AHA22"/>
    <mergeCell ref="AHB21:AHB22"/>
    <mergeCell ref="AJK21:AJK22"/>
    <mergeCell ref="AJL21:AJL22"/>
    <mergeCell ref="AJM21:AJM22"/>
    <mergeCell ref="AJN21:AJN22"/>
    <mergeCell ref="AJO21:AJO22"/>
    <mergeCell ref="AJP21:AJP22"/>
    <mergeCell ref="AJE21:AJE22"/>
    <mergeCell ref="AJF21:AJF22"/>
    <mergeCell ref="AJG21:AJG22"/>
    <mergeCell ref="AJH21:AJH22"/>
    <mergeCell ref="AJI21:AJI22"/>
    <mergeCell ref="AJJ21:AJJ22"/>
    <mergeCell ref="AIY21:AIY22"/>
    <mergeCell ref="AIZ21:AIZ22"/>
    <mergeCell ref="AJA21:AJA22"/>
    <mergeCell ref="AJB21:AJB22"/>
    <mergeCell ref="AJC21:AJC22"/>
    <mergeCell ref="AJD21:AJD22"/>
    <mergeCell ref="AIS21:AIS22"/>
    <mergeCell ref="AIT21:AIT22"/>
    <mergeCell ref="AIU21:AIU22"/>
    <mergeCell ref="AIV21:AIV22"/>
    <mergeCell ref="AIW21:AIW22"/>
    <mergeCell ref="AIX21:AIX22"/>
    <mergeCell ref="AIM21:AIM22"/>
    <mergeCell ref="AIN21:AIN22"/>
    <mergeCell ref="AIO21:AIO22"/>
    <mergeCell ref="AIP21:AIP22"/>
    <mergeCell ref="AIQ21:AIQ22"/>
    <mergeCell ref="AIR21:AIR22"/>
    <mergeCell ref="AIG21:AIG22"/>
    <mergeCell ref="AIH21:AIH22"/>
    <mergeCell ref="AII21:AII22"/>
    <mergeCell ref="AIJ21:AIJ22"/>
    <mergeCell ref="AIK21:AIK22"/>
    <mergeCell ref="AIL21:AIL22"/>
    <mergeCell ref="AKU21:AKU22"/>
    <mergeCell ref="AKV21:AKV22"/>
    <mergeCell ref="AKW21:AKW22"/>
    <mergeCell ref="AKX21:AKX22"/>
    <mergeCell ref="AKY21:AKY22"/>
    <mergeCell ref="AKZ21:AKZ22"/>
    <mergeCell ref="AKO21:AKO22"/>
    <mergeCell ref="AKP21:AKP22"/>
    <mergeCell ref="AKQ21:AKQ22"/>
    <mergeCell ref="AKR21:AKR22"/>
    <mergeCell ref="AKS21:AKS22"/>
    <mergeCell ref="AKT21:AKT22"/>
    <mergeCell ref="AKI21:AKI22"/>
    <mergeCell ref="AKJ21:AKJ22"/>
    <mergeCell ref="AKK21:AKK22"/>
    <mergeCell ref="AKL21:AKL22"/>
    <mergeCell ref="AKM21:AKM22"/>
    <mergeCell ref="AKN21:AKN22"/>
    <mergeCell ref="AKC21:AKC22"/>
    <mergeCell ref="AKD21:AKD22"/>
    <mergeCell ref="AKE21:AKE22"/>
    <mergeCell ref="AKF21:AKF22"/>
    <mergeCell ref="AKG21:AKG22"/>
    <mergeCell ref="AKH21:AKH22"/>
    <mergeCell ref="AJW21:AJW22"/>
    <mergeCell ref="AJX21:AJX22"/>
    <mergeCell ref="AJY21:AJY22"/>
    <mergeCell ref="AJZ21:AJZ22"/>
    <mergeCell ref="AKA21:AKA22"/>
    <mergeCell ref="AKB21:AKB22"/>
    <mergeCell ref="AJQ21:AJQ22"/>
    <mergeCell ref="AJR21:AJR22"/>
    <mergeCell ref="AJS21:AJS22"/>
    <mergeCell ref="AJT21:AJT22"/>
    <mergeCell ref="AJU21:AJU22"/>
    <mergeCell ref="AJV21:AJV22"/>
    <mergeCell ref="AME21:AME22"/>
    <mergeCell ref="AMF21:AMF22"/>
    <mergeCell ref="AMG21:AMG22"/>
    <mergeCell ref="AMH21:AMH22"/>
    <mergeCell ref="AMI21:AMI22"/>
    <mergeCell ref="AMJ21:AMJ22"/>
    <mergeCell ref="ALY21:ALY22"/>
    <mergeCell ref="ALZ21:ALZ22"/>
    <mergeCell ref="AMA21:AMA22"/>
    <mergeCell ref="AMB21:AMB22"/>
    <mergeCell ref="AMC21:AMC22"/>
    <mergeCell ref="AMD21:AMD22"/>
    <mergeCell ref="ALS21:ALS22"/>
    <mergeCell ref="ALT21:ALT22"/>
    <mergeCell ref="ALU21:ALU22"/>
    <mergeCell ref="ALV21:ALV22"/>
    <mergeCell ref="ALW21:ALW22"/>
    <mergeCell ref="ALX21:ALX22"/>
    <mergeCell ref="ALM21:ALM22"/>
    <mergeCell ref="ALN21:ALN22"/>
    <mergeCell ref="ALO21:ALO22"/>
    <mergeCell ref="ALP21:ALP22"/>
    <mergeCell ref="ALQ21:ALQ22"/>
    <mergeCell ref="ALR21:ALR22"/>
    <mergeCell ref="ALG21:ALG22"/>
    <mergeCell ref="ALH21:ALH22"/>
    <mergeCell ref="ALI21:ALI22"/>
    <mergeCell ref="ALJ21:ALJ22"/>
    <mergeCell ref="ALK21:ALK22"/>
    <mergeCell ref="ALL21:ALL22"/>
    <mergeCell ref="ALA21:ALA22"/>
    <mergeCell ref="ALB21:ALB22"/>
    <mergeCell ref="ALC21:ALC22"/>
    <mergeCell ref="ALD21:ALD22"/>
    <mergeCell ref="ALE21:ALE22"/>
    <mergeCell ref="ALF21:ALF22"/>
    <mergeCell ref="ANO21:ANO22"/>
    <mergeCell ref="ANP21:ANP22"/>
    <mergeCell ref="ANQ21:ANQ22"/>
    <mergeCell ref="ANR21:ANR22"/>
    <mergeCell ref="ANS21:ANS22"/>
    <mergeCell ref="ANT21:ANT22"/>
    <mergeCell ref="ANI21:ANI22"/>
    <mergeCell ref="ANJ21:ANJ22"/>
    <mergeCell ref="ANK21:ANK22"/>
    <mergeCell ref="ANL21:ANL22"/>
    <mergeCell ref="ANM21:ANM22"/>
    <mergeCell ref="ANN21:ANN22"/>
    <mergeCell ref="ANC21:ANC22"/>
    <mergeCell ref="AND21:AND22"/>
    <mergeCell ref="ANE21:ANE22"/>
    <mergeCell ref="ANF21:ANF22"/>
    <mergeCell ref="ANG21:ANG22"/>
    <mergeCell ref="ANH21:ANH22"/>
    <mergeCell ref="AMW21:AMW22"/>
    <mergeCell ref="AMX21:AMX22"/>
    <mergeCell ref="AMY21:AMY22"/>
    <mergeCell ref="AMZ21:AMZ22"/>
    <mergeCell ref="ANA21:ANA22"/>
    <mergeCell ref="ANB21:ANB22"/>
    <mergeCell ref="AMQ21:AMQ22"/>
    <mergeCell ref="AMR21:AMR22"/>
    <mergeCell ref="AMS21:AMS22"/>
    <mergeCell ref="AMT21:AMT22"/>
    <mergeCell ref="AMU21:AMU22"/>
    <mergeCell ref="AMV21:AMV22"/>
    <mergeCell ref="AMK21:AMK22"/>
    <mergeCell ref="AML21:AML22"/>
    <mergeCell ref="AMM21:AMM22"/>
    <mergeCell ref="AMN21:AMN22"/>
    <mergeCell ref="AMO21:AMO22"/>
    <mergeCell ref="AMP21:AMP22"/>
    <mergeCell ref="AOY21:AOY22"/>
    <mergeCell ref="AOZ21:AOZ22"/>
    <mergeCell ref="APA21:APA22"/>
    <mergeCell ref="APB21:APB22"/>
    <mergeCell ref="APC21:APC22"/>
    <mergeCell ref="APD21:APD22"/>
    <mergeCell ref="AOS21:AOS22"/>
    <mergeCell ref="AOT21:AOT22"/>
    <mergeCell ref="AOU21:AOU22"/>
    <mergeCell ref="AOV21:AOV22"/>
    <mergeCell ref="AOW21:AOW22"/>
    <mergeCell ref="AOX21:AOX22"/>
    <mergeCell ref="AOM21:AOM22"/>
    <mergeCell ref="AON21:AON22"/>
    <mergeCell ref="AOO21:AOO22"/>
    <mergeCell ref="AOP21:AOP22"/>
    <mergeCell ref="AOQ21:AOQ22"/>
    <mergeCell ref="AOR21:AOR22"/>
    <mergeCell ref="AOG21:AOG22"/>
    <mergeCell ref="AOH21:AOH22"/>
    <mergeCell ref="AOI21:AOI22"/>
    <mergeCell ref="AOJ21:AOJ22"/>
    <mergeCell ref="AOK21:AOK22"/>
    <mergeCell ref="AOL21:AOL22"/>
    <mergeCell ref="AOA21:AOA22"/>
    <mergeCell ref="AOB21:AOB22"/>
    <mergeCell ref="AOC21:AOC22"/>
    <mergeCell ref="AOD21:AOD22"/>
    <mergeCell ref="AOE21:AOE22"/>
    <mergeCell ref="AOF21:AOF22"/>
    <mergeCell ref="ANU21:ANU22"/>
    <mergeCell ref="ANV21:ANV22"/>
    <mergeCell ref="ANW21:ANW22"/>
    <mergeCell ref="ANX21:ANX22"/>
    <mergeCell ref="ANY21:ANY22"/>
    <mergeCell ref="ANZ21:ANZ22"/>
    <mergeCell ref="AQI21:AQI22"/>
    <mergeCell ref="AQJ21:AQJ22"/>
    <mergeCell ref="AQK21:AQK22"/>
    <mergeCell ref="AQL21:AQL22"/>
    <mergeCell ref="AQM21:AQM22"/>
    <mergeCell ref="AQN21:AQN22"/>
    <mergeCell ref="AQC21:AQC22"/>
    <mergeCell ref="AQD21:AQD22"/>
    <mergeCell ref="AQE21:AQE22"/>
    <mergeCell ref="AQF21:AQF22"/>
    <mergeCell ref="AQG21:AQG22"/>
    <mergeCell ref="AQH21:AQH22"/>
    <mergeCell ref="APW21:APW22"/>
    <mergeCell ref="APX21:APX22"/>
    <mergeCell ref="APY21:APY22"/>
    <mergeCell ref="APZ21:APZ22"/>
    <mergeCell ref="AQA21:AQA22"/>
    <mergeCell ref="AQB21:AQB22"/>
    <mergeCell ref="APQ21:APQ22"/>
    <mergeCell ref="APR21:APR22"/>
    <mergeCell ref="APS21:APS22"/>
    <mergeCell ref="APT21:APT22"/>
    <mergeCell ref="APU21:APU22"/>
    <mergeCell ref="APV21:APV22"/>
    <mergeCell ref="APK21:APK22"/>
    <mergeCell ref="APL21:APL22"/>
    <mergeCell ref="APM21:APM22"/>
    <mergeCell ref="APN21:APN22"/>
    <mergeCell ref="APO21:APO22"/>
    <mergeCell ref="APP21:APP22"/>
    <mergeCell ref="APE21:APE22"/>
    <mergeCell ref="APF21:APF22"/>
    <mergeCell ref="APG21:APG22"/>
    <mergeCell ref="APH21:APH22"/>
    <mergeCell ref="API21:API22"/>
    <mergeCell ref="APJ21:APJ22"/>
    <mergeCell ref="ARS21:ARS22"/>
    <mergeCell ref="ART21:ART22"/>
    <mergeCell ref="ARU21:ARU22"/>
    <mergeCell ref="ARV21:ARV22"/>
    <mergeCell ref="ARW21:ARW22"/>
    <mergeCell ref="ARX21:ARX22"/>
    <mergeCell ref="ARM21:ARM22"/>
    <mergeCell ref="ARN21:ARN22"/>
    <mergeCell ref="ARO21:ARO22"/>
    <mergeCell ref="ARP21:ARP22"/>
    <mergeCell ref="ARQ21:ARQ22"/>
    <mergeCell ref="ARR21:ARR22"/>
    <mergeCell ref="ARG21:ARG22"/>
    <mergeCell ref="ARH21:ARH22"/>
    <mergeCell ref="ARI21:ARI22"/>
    <mergeCell ref="ARJ21:ARJ22"/>
    <mergeCell ref="ARK21:ARK22"/>
    <mergeCell ref="ARL21:ARL22"/>
    <mergeCell ref="ARA21:ARA22"/>
    <mergeCell ref="ARB21:ARB22"/>
    <mergeCell ref="ARC21:ARC22"/>
    <mergeCell ref="ARD21:ARD22"/>
    <mergeCell ref="ARE21:ARE22"/>
    <mergeCell ref="ARF21:ARF22"/>
    <mergeCell ref="AQU21:AQU22"/>
    <mergeCell ref="AQV21:AQV22"/>
    <mergeCell ref="AQW21:AQW22"/>
    <mergeCell ref="AQX21:AQX22"/>
    <mergeCell ref="AQY21:AQY22"/>
    <mergeCell ref="AQZ21:AQZ22"/>
    <mergeCell ref="AQO21:AQO22"/>
    <mergeCell ref="AQP21:AQP22"/>
    <mergeCell ref="AQQ21:AQQ22"/>
    <mergeCell ref="AQR21:AQR22"/>
    <mergeCell ref="AQS21:AQS22"/>
    <mergeCell ref="AQT21:AQT22"/>
    <mergeCell ref="ATC21:ATC22"/>
    <mergeCell ref="ATD21:ATD22"/>
    <mergeCell ref="ATE21:ATE22"/>
    <mergeCell ref="ATF21:ATF22"/>
    <mergeCell ref="ATG21:ATG22"/>
    <mergeCell ref="ATH21:ATH22"/>
    <mergeCell ref="ASW21:ASW22"/>
    <mergeCell ref="ASX21:ASX22"/>
    <mergeCell ref="ASY21:ASY22"/>
    <mergeCell ref="ASZ21:ASZ22"/>
    <mergeCell ref="ATA21:ATA22"/>
    <mergeCell ref="ATB21:ATB22"/>
    <mergeCell ref="ASQ21:ASQ22"/>
    <mergeCell ref="ASR21:ASR22"/>
    <mergeCell ref="ASS21:ASS22"/>
    <mergeCell ref="AST21:AST22"/>
    <mergeCell ref="ASU21:ASU22"/>
    <mergeCell ref="ASV21:ASV22"/>
    <mergeCell ref="ASK21:ASK22"/>
    <mergeCell ref="ASL21:ASL22"/>
    <mergeCell ref="ASM21:ASM22"/>
    <mergeCell ref="ASN21:ASN22"/>
    <mergeCell ref="ASO21:ASO22"/>
    <mergeCell ref="ASP21:ASP22"/>
    <mergeCell ref="ASE21:ASE22"/>
    <mergeCell ref="ASF21:ASF22"/>
    <mergeCell ref="ASG21:ASG22"/>
    <mergeCell ref="ASH21:ASH22"/>
    <mergeCell ref="ASI21:ASI22"/>
    <mergeCell ref="ASJ21:ASJ22"/>
    <mergeCell ref="ARY21:ARY22"/>
    <mergeCell ref="ARZ21:ARZ22"/>
    <mergeCell ref="ASA21:ASA22"/>
    <mergeCell ref="ASB21:ASB22"/>
    <mergeCell ref="ASC21:ASC22"/>
    <mergeCell ref="ASD21:ASD22"/>
    <mergeCell ref="AUM21:AUM22"/>
    <mergeCell ref="AUN21:AUN22"/>
    <mergeCell ref="AUO21:AUO22"/>
    <mergeCell ref="AUP21:AUP22"/>
    <mergeCell ref="AUQ21:AUQ22"/>
    <mergeCell ref="AUR21:AUR22"/>
    <mergeCell ref="AUG21:AUG22"/>
    <mergeCell ref="AUH21:AUH22"/>
    <mergeCell ref="AUI21:AUI22"/>
    <mergeCell ref="AUJ21:AUJ22"/>
    <mergeCell ref="AUK21:AUK22"/>
    <mergeCell ref="AUL21:AUL22"/>
    <mergeCell ref="AUA21:AUA22"/>
    <mergeCell ref="AUB21:AUB22"/>
    <mergeCell ref="AUC21:AUC22"/>
    <mergeCell ref="AUD21:AUD22"/>
    <mergeCell ref="AUE21:AUE22"/>
    <mergeCell ref="AUF21:AUF22"/>
    <mergeCell ref="ATU21:ATU22"/>
    <mergeCell ref="ATV21:ATV22"/>
    <mergeCell ref="ATW21:ATW22"/>
    <mergeCell ref="ATX21:ATX22"/>
    <mergeCell ref="ATY21:ATY22"/>
    <mergeCell ref="ATZ21:ATZ22"/>
    <mergeCell ref="ATO21:ATO22"/>
    <mergeCell ref="ATP21:ATP22"/>
    <mergeCell ref="ATQ21:ATQ22"/>
    <mergeCell ref="ATR21:ATR22"/>
    <mergeCell ref="ATS21:ATS22"/>
    <mergeCell ref="ATT21:ATT22"/>
    <mergeCell ref="ATI21:ATI22"/>
    <mergeCell ref="ATJ21:ATJ22"/>
    <mergeCell ref="ATK21:ATK22"/>
    <mergeCell ref="ATL21:ATL22"/>
    <mergeCell ref="ATM21:ATM22"/>
    <mergeCell ref="ATN21:ATN22"/>
    <mergeCell ref="AVW21:AVW22"/>
    <mergeCell ref="AVX21:AVX22"/>
    <mergeCell ref="AVY21:AVY22"/>
    <mergeCell ref="AVZ21:AVZ22"/>
    <mergeCell ref="AWA21:AWA22"/>
    <mergeCell ref="AWB21:AWB22"/>
    <mergeCell ref="AVQ21:AVQ22"/>
    <mergeCell ref="AVR21:AVR22"/>
    <mergeCell ref="AVS21:AVS22"/>
    <mergeCell ref="AVT21:AVT22"/>
    <mergeCell ref="AVU21:AVU22"/>
    <mergeCell ref="AVV21:AVV22"/>
    <mergeCell ref="AVK21:AVK22"/>
    <mergeCell ref="AVL21:AVL22"/>
    <mergeCell ref="AVM21:AVM22"/>
    <mergeCell ref="AVN21:AVN22"/>
    <mergeCell ref="AVO21:AVO22"/>
    <mergeCell ref="AVP21:AVP22"/>
    <mergeCell ref="AVE21:AVE22"/>
    <mergeCell ref="AVF21:AVF22"/>
    <mergeCell ref="AVG21:AVG22"/>
    <mergeCell ref="AVH21:AVH22"/>
    <mergeCell ref="AVI21:AVI22"/>
    <mergeCell ref="AVJ21:AVJ22"/>
    <mergeCell ref="AUY21:AUY22"/>
    <mergeCell ref="AUZ21:AUZ22"/>
    <mergeCell ref="AVA21:AVA22"/>
    <mergeCell ref="AVB21:AVB22"/>
    <mergeCell ref="AVC21:AVC22"/>
    <mergeCell ref="AVD21:AVD22"/>
    <mergeCell ref="AUS21:AUS22"/>
    <mergeCell ref="AUT21:AUT22"/>
    <mergeCell ref="AUU21:AUU22"/>
    <mergeCell ref="AUV21:AUV22"/>
    <mergeCell ref="AUW21:AUW22"/>
    <mergeCell ref="AUX21:AUX22"/>
    <mergeCell ref="AXG21:AXG22"/>
    <mergeCell ref="AXH21:AXH22"/>
    <mergeCell ref="AXI21:AXI22"/>
    <mergeCell ref="AXJ21:AXJ22"/>
    <mergeCell ref="AXK21:AXK22"/>
    <mergeCell ref="AXL21:AXL22"/>
    <mergeCell ref="AXA21:AXA22"/>
    <mergeCell ref="AXB21:AXB22"/>
    <mergeCell ref="AXC21:AXC22"/>
    <mergeCell ref="AXD21:AXD22"/>
    <mergeCell ref="AXE21:AXE22"/>
    <mergeCell ref="AXF21:AXF22"/>
    <mergeCell ref="AWU21:AWU22"/>
    <mergeCell ref="AWV21:AWV22"/>
    <mergeCell ref="AWW21:AWW22"/>
    <mergeCell ref="AWX21:AWX22"/>
    <mergeCell ref="AWY21:AWY22"/>
    <mergeCell ref="AWZ21:AWZ22"/>
    <mergeCell ref="AWO21:AWO22"/>
    <mergeCell ref="AWP21:AWP22"/>
    <mergeCell ref="AWQ21:AWQ22"/>
    <mergeCell ref="AWR21:AWR22"/>
    <mergeCell ref="AWS21:AWS22"/>
    <mergeCell ref="AWT21:AWT22"/>
    <mergeCell ref="AWI21:AWI22"/>
    <mergeCell ref="AWJ21:AWJ22"/>
    <mergeCell ref="AWK21:AWK22"/>
    <mergeCell ref="AWL21:AWL22"/>
    <mergeCell ref="AWM21:AWM22"/>
    <mergeCell ref="AWN21:AWN22"/>
    <mergeCell ref="AWC21:AWC22"/>
    <mergeCell ref="AWD21:AWD22"/>
    <mergeCell ref="AWE21:AWE22"/>
    <mergeCell ref="AWF21:AWF22"/>
    <mergeCell ref="AWG21:AWG22"/>
    <mergeCell ref="AWH21:AWH22"/>
    <mergeCell ref="AYQ21:AYQ22"/>
    <mergeCell ref="AYR21:AYR22"/>
    <mergeCell ref="AYS21:AYS22"/>
    <mergeCell ref="AYT21:AYT22"/>
    <mergeCell ref="AYU21:AYU22"/>
    <mergeCell ref="AYV21:AYV22"/>
    <mergeCell ref="AYK21:AYK22"/>
    <mergeCell ref="AYL21:AYL22"/>
    <mergeCell ref="AYM21:AYM22"/>
    <mergeCell ref="AYN21:AYN22"/>
    <mergeCell ref="AYO21:AYO22"/>
    <mergeCell ref="AYP21:AYP22"/>
    <mergeCell ref="AYE21:AYE22"/>
    <mergeCell ref="AYF21:AYF22"/>
    <mergeCell ref="AYG21:AYG22"/>
    <mergeCell ref="AYH21:AYH22"/>
    <mergeCell ref="AYI21:AYI22"/>
    <mergeCell ref="AYJ21:AYJ22"/>
    <mergeCell ref="AXY21:AXY22"/>
    <mergeCell ref="AXZ21:AXZ22"/>
    <mergeCell ref="AYA21:AYA22"/>
    <mergeCell ref="AYB21:AYB22"/>
    <mergeCell ref="AYC21:AYC22"/>
    <mergeCell ref="AYD21:AYD22"/>
    <mergeCell ref="AXS21:AXS22"/>
    <mergeCell ref="AXT21:AXT22"/>
    <mergeCell ref="AXU21:AXU22"/>
    <mergeCell ref="AXV21:AXV22"/>
    <mergeCell ref="AXW21:AXW22"/>
    <mergeCell ref="AXX21:AXX22"/>
    <mergeCell ref="AXM21:AXM22"/>
    <mergeCell ref="AXN21:AXN22"/>
    <mergeCell ref="AXO21:AXO22"/>
    <mergeCell ref="AXP21:AXP22"/>
    <mergeCell ref="AXQ21:AXQ22"/>
    <mergeCell ref="AXR21:AXR22"/>
    <mergeCell ref="BAA21:BAA22"/>
    <mergeCell ref="BAB21:BAB22"/>
    <mergeCell ref="BAC21:BAC22"/>
    <mergeCell ref="BAD21:BAD22"/>
    <mergeCell ref="BAE21:BAE22"/>
    <mergeCell ref="BAF21:BAF22"/>
    <mergeCell ref="AZU21:AZU22"/>
    <mergeCell ref="AZV21:AZV22"/>
    <mergeCell ref="AZW21:AZW22"/>
    <mergeCell ref="AZX21:AZX22"/>
    <mergeCell ref="AZY21:AZY22"/>
    <mergeCell ref="AZZ21:AZZ22"/>
    <mergeCell ref="AZO21:AZO22"/>
    <mergeCell ref="AZP21:AZP22"/>
    <mergeCell ref="AZQ21:AZQ22"/>
    <mergeCell ref="AZR21:AZR22"/>
    <mergeCell ref="AZS21:AZS22"/>
    <mergeCell ref="AZT21:AZT22"/>
    <mergeCell ref="AZI21:AZI22"/>
    <mergeCell ref="AZJ21:AZJ22"/>
    <mergeCell ref="AZK21:AZK22"/>
    <mergeCell ref="AZL21:AZL22"/>
    <mergeCell ref="AZM21:AZM22"/>
    <mergeCell ref="AZN21:AZN22"/>
    <mergeCell ref="AZC21:AZC22"/>
    <mergeCell ref="AZD21:AZD22"/>
    <mergeCell ref="AZE21:AZE22"/>
    <mergeCell ref="AZF21:AZF22"/>
    <mergeCell ref="AZG21:AZG22"/>
    <mergeCell ref="AZH21:AZH22"/>
    <mergeCell ref="AYW21:AYW22"/>
    <mergeCell ref="AYX21:AYX22"/>
    <mergeCell ref="AYY21:AYY22"/>
    <mergeCell ref="AYZ21:AYZ22"/>
    <mergeCell ref="AZA21:AZA22"/>
    <mergeCell ref="AZB21:AZB22"/>
    <mergeCell ref="BBK21:BBK22"/>
    <mergeCell ref="BBL21:BBL22"/>
    <mergeCell ref="BBM21:BBM22"/>
    <mergeCell ref="BBN21:BBN22"/>
    <mergeCell ref="BBO21:BBO22"/>
    <mergeCell ref="BBP21:BBP22"/>
    <mergeCell ref="BBE21:BBE22"/>
    <mergeCell ref="BBF21:BBF22"/>
    <mergeCell ref="BBG21:BBG22"/>
    <mergeCell ref="BBH21:BBH22"/>
    <mergeCell ref="BBI21:BBI22"/>
    <mergeCell ref="BBJ21:BBJ22"/>
    <mergeCell ref="BAY21:BAY22"/>
    <mergeCell ref="BAZ21:BAZ22"/>
    <mergeCell ref="BBA21:BBA22"/>
    <mergeCell ref="BBB21:BBB22"/>
    <mergeCell ref="BBC21:BBC22"/>
    <mergeCell ref="BBD21:BBD22"/>
    <mergeCell ref="BAS21:BAS22"/>
    <mergeCell ref="BAT21:BAT22"/>
    <mergeCell ref="BAU21:BAU22"/>
    <mergeCell ref="BAV21:BAV22"/>
    <mergeCell ref="BAW21:BAW22"/>
    <mergeCell ref="BAX21:BAX22"/>
    <mergeCell ref="BAM21:BAM22"/>
    <mergeCell ref="BAN21:BAN22"/>
    <mergeCell ref="BAO21:BAO22"/>
    <mergeCell ref="BAP21:BAP22"/>
    <mergeCell ref="BAQ21:BAQ22"/>
    <mergeCell ref="BAR21:BAR22"/>
    <mergeCell ref="BAG21:BAG22"/>
    <mergeCell ref="BAH21:BAH22"/>
    <mergeCell ref="BAI21:BAI22"/>
    <mergeCell ref="BAJ21:BAJ22"/>
    <mergeCell ref="BAK21:BAK22"/>
    <mergeCell ref="BAL21:BAL22"/>
    <mergeCell ref="BCU21:BCU22"/>
    <mergeCell ref="BCV21:BCV22"/>
    <mergeCell ref="BCW21:BCW22"/>
    <mergeCell ref="BCX21:BCX22"/>
    <mergeCell ref="BCY21:BCY22"/>
    <mergeCell ref="BCZ21:BCZ22"/>
    <mergeCell ref="BCO21:BCO22"/>
    <mergeCell ref="BCP21:BCP22"/>
    <mergeCell ref="BCQ21:BCQ22"/>
    <mergeCell ref="BCR21:BCR22"/>
    <mergeCell ref="BCS21:BCS22"/>
    <mergeCell ref="BCT21:BCT22"/>
    <mergeCell ref="BCI21:BCI22"/>
    <mergeCell ref="BCJ21:BCJ22"/>
    <mergeCell ref="BCK21:BCK22"/>
    <mergeCell ref="BCL21:BCL22"/>
    <mergeCell ref="BCM21:BCM22"/>
    <mergeCell ref="BCN21:BCN22"/>
    <mergeCell ref="BCC21:BCC22"/>
    <mergeCell ref="BCD21:BCD22"/>
    <mergeCell ref="BCE21:BCE22"/>
    <mergeCell ref="BCF21:BCF22"/>
    <mergeCell ref="BCG21:BCG22"/>
    <mergeCell ref="BCH21:BCH22"/>
    <mergeCell ref="BBW21:BBW22"/>
    <mergeCell ref="BBX21:BBX22"/>
    <mergeCell ref="BBY21:BBY22"/>
    <mergeCell ref="BBZ21:BBZ22"/>
    <mergeCell ref="BCA21:BCA22"/>
    <mergeCell ref="BCB21:BCB22"/>
    <mergeCell ref="BBQ21:BBQ22"/>
    <mergeCell ref="BBR21:BBR22"/>
    <mergeCell ref="BBS21:BBS22"/>
    <mergeCell ref="BBT21:BBT22"/>
    <mergeCell ref="BBU21:BBU22"/>
    <mergeCell ref="BBV21:BBV22"/>
    <mergeCell ref="BEE21:BEE22"/>
    <mergeCell ref="BEF21:BEF22"/>
    <mergeCell ref="BEG21:BEG22"/>
    <mergeCell ref="BEH21:BEH22"/>
    <mergeCell ref="BEI21:BEI22"/>
    <mergeCell ref="BEJ21:BEJ22"/>
    <mergeCell ref="BDY21:BDY22"/>
    <mergeCell ref="BDZ21:BDZ22"/>
    <mergeCell ref="BEA21:BEA22"/>
    <mergeCell ref="BEB21:BEB22"/>
    <mergeCell ref="BEC21:BEC22"/>
    <mergeCell ref="BED21:BED22"/>
    <mergeCell ref="BDS21:BDS22"/>
    <mergeCell ref="BDT21:BDT22"/>
    <mergeCell ref="BDU21:BDU22"/>
    <mergeCell ref="BDV21:BDV22"/>
    <mergeCell ref="BDW21:BDW22"/>
    <mergeCell ref="BDX21:BDX22"/>
    <mergeCell ref="BDM21:BDM22"/>
    <mergeCell ref="BDN21:BDN22"/>
    <mergeCell ref="BDO21:BDO22"/>
    <mergeCell ref="BDP21:BDP22"/>
    <mergeCell ref="BDQ21:BDQ22"/>
    <mergeCell ref="BDR21:BDR22"/>
    <mergeCell ref="BDG21:BDG22"/>
    <mergeCell ref="BDH21:BDH22"/>
    <mergeCell ref="BDI21:BDI22"/>
    <mergeCell ref="BDJ21:BDJ22"/>
    <mergeCell ref="BDK21:BDK22"/>
    <mergeCell ref="BDL21:BDL22"/>
    <mergeCell ref="BDA21:BDA22"/>
    <mergeCell ref="BDB21:BDB22"/>
    <mergeCell ref="BDC21:BDC22"/>
    <mergeCell ref="BDD21:BDD22"/>
    <mergeCell ref="BDE21:BDE22"/>
    <mergeCell ref="BDF21:BDF22"/>
    <mergeCell ref="BFO21:BFO22"/>
    <mergeCell ref="BFP21:BFP22"/>
    <mergeCell ref="BFQ21:BFQ22"/>
    <mergeCell ref="BFR21:BFR22"/>
    <mergeCell ref="BFS21:BFS22"/>
    <mergeCell ref="BFT21:BFT22"/>
    <mergeCell ref="BFI21:BFI22"/>
    <mergeCell ref="BFJ21:BFJ22"/>
    <mergeCell ref="BFK21:BFK22"/>
    <mergeCell ref="BFL21:BFL22"/>
    <mergeCell ref="BFM21:BFM22"/>
    <mergeCell ref="BFN21:BFN22"/>
    <mergeCell ref="BFC21:BFC22"/>
    <mergeCell ref="BFD21:BFD22"/>
    <mergeCell ref="BFE21:BFE22"/>
    <mergeCell ref="BFF21:BFF22"/>
    <mergeCell ref="BFG21:BFG22"/>
    <mergeCell ref="BFH21:BFH22"/>
    <mergeCell ref="BEW21:BEW22"/>
    <mergeCell ref="BEX21:BEX22"/>
    <mergeCell ref="BEY21:BEY22"/>
    <mergeCell ref="BEZ21:BEZ22"/>
    <mergeCell ref="BFA21:BFA22"/>
    <mergeCell ref="BFB21:BFB22"/>
    <mergeCell ref="BEQ21:BEQ22"/>
    <mergeCell ref="BER21:BER22"/>
    <mergeCell ref="BES21:BES22"/>
    <mergeCell ref="BET21:BET22"/>
    <mergeCell ref="BEU21:BEU22"/>
    <mergeCell ref="BEV21:BEV22"/>
    <mergeCell ref="BEK21:BEK22"/>
    <mergeCell ref="BEL21:BEL22"/>
    <mergeCell ref="BEM21:BEM22"/>
    <mergeCell ref="BEN21:BEN22"/>
    <mergeCell ref="BEO21:BEO22"/>
    <mergeCell ref="BEP21:BEP22"/>
    <mergeCell ref="BGY21:BGY22"/>
    <mergeCell ref="BGZ21:BGZ22"/>
    <mergeCell ref="BHA21:BHA22"/>
    <mergeCell ref="BHB21:BHB22"/>
    <mergeCell ref="BHC21:BHC22"/>
    <mergeCell ref="BHD21:BHD22"/>
    <mergeCell ref="BGS21:BGS22"/>
    <mergeCell ref="BGT21:BGT22"/>
    <mergeCell ref="BGU21:BGU22"/>
    <mergeCell ref="BGV21:BGV22"/>
    <mergeCell ref="BGW21:BGW22"/>
    <mergeCell ref="BGX21:BGX22"/>
    <mergeCell ref="BGM21:BGM22"/>
    <mergeCell ref="BGN21:BGN22"/>
    <mergeCell ref="BGO21:BGO22"/>
    <mergeCell ref="BGP21:BGP22"/>
    <mergeCell ref="BGQ21:BGQ22"/>
    <mergeCell ref="BGR21:BGR22"/>
    <mergeCell ref="BGG21:BGG22"/>
    <mergeCell ref="BGH21:BGH22"/>
    <mergeCell ref="BGI21:BGI22"/>
    <mergeCell ref="BGJ21:BGJ22"/>
    <mergeCell ref="BGK21:BGK22"/>
    <mergeCell ref="BGL21:BGL22"/>
    <mergeCell ref="BGA21:BGA22"/>
    <mergeCell ref="BGB21:BGB22"/>
    <mergeCell ref="BGC21:BGC22"/>
    <mergeCell ref="BGD21:BGD22"/>
    <mergeCell ref="BGE21:BGE22"/>
    <mergeCell ref="BGF21:BGF22"/>
    <mergeCell ref="BFU21:BFU22"/>
    <mergeCell ref="BFV21:BFV22"/>
    <mergeCell ref="BFW21:BFW22"/>
    <mergeCell ref="BFX21:BFX22"/>
    <mergeCell ref="BFY21:BFY22"/>
    <mergeCell ref="BFZ21:BFZ22"/>
    <mergeCell ref="BII21:BII22"/>
    <mergeCell ref="BIJ21:BIJ22"/>
    <mergeCell ref="BIK21:BIK22"/>
    <mergeCell ref="BIL21:BIL22"/>
    <mergeCell ref="BIM21:BIM22"/>
    <mergeCell ref="BIN21:BIN22"/>
    <mergeCell ref="BIC21:BIC22"/>
    <mergeCell ref="BID21:BID22"/>
    <mergeCell ref="BIE21:BIE22"/>
    <mergeCell ref="BIF21:BIF22"/>
    <mergeCell ref="BIG21:BIG22"/>
    <mergeCell ref="BIH21:BIH22"/>
    <mergeCell ref="BHW21:BHW22"/>
    <mergeCell ref="BHX21:BHX22"/>
    <mergeCell ref="BHY21:BHY22"/>
    <mergeCell ref="BHZ21:BHZ22"/>
    <mergeCell ref="BIA21:BIA22"/>
    <mergeCell ref="BIB21:BIB22"/>
    <mergeCell ref="BHQ21:BHQ22"/>
    <mergeCell ref="BHR21:BHR22"/>
    <mergeCell ref="BHS21:BHS22"/>
    <mergeCell ref="BHT21:BHT22"/>
    <mergeCell ref="BHU21:BHU22"/>
    <mergeCell ref="BHV21:BHV22"/>
    <mergeCell ref="BHK21:BHK22"/>
    <mergeCell ref="BHL21:BHL22"/>
    <mergeCell ref="BHM21:BHM22"/>
    <mergeCell ref="BHN21:BHN22"/>
    <mergeCell ref="BHO21:BHO22"/>
    <mergeCell ref="BHP21:BHP22"/>
    <mergeCell ref="BHE21:BHE22"/>
    <mergeCell ref="BHF21:BHF22"/>
    <mergeCell ref="BHG21:BHG22"/>
    <mergeCell ref="BHH21:BHH22"/>
    <mergeCell ref="BHI21:BHI22"/>
    <mergeCell ref="BHJ21:BHJ22"/>
    <mergeCell ref="BJS21:BJS22"/>
    <mergeCell ref="BJT21:BJT22"/>
    <mergeCell ref="BJU21:BJU22"/>
    <mergeCell ref="BJV21:BJV22"/>
    <mergeCell ref="BJW21:BJW22"/>
    <mergeCell ref="BJX21:BJX22"/>
    <mergeCell ref="BJM21:BJM22"/>
    <mergeCell ref="BJN21:BJN22"/>
    <mergeCell ref="BJO21:BJO22"/>
    <mergeCell ref="BJP21:BJP22"/>
    <mergeCell ref="BJQ21:BJQ22"/>
    <mergeCell ref="BJR21:BJR22"/>
    <mergeCell ref="BJG21:BJG22"/>
    <mergeCell ref="BJH21:BJH22"/>
    <mergeCell ref="BJI21:BJI22"/>
    <mergeCell ref="BJJ21:BJJ22"/>
    <mergeCell ref="BJK21:BJK22"/>
    <mergeCell ref="BJL21:BJL22"/>
    <mergeCell ref="BJA21:BJA22"/>
    <mergeCell ref="BJB21:BJB22"/>
    <mergeCell ref="BJC21:BJC22"/>
    <mergeCell ref="BJD21:BJD22"/>
    <mergeCell ref="BJE21:BJE22"/>
    <mergeCell ref="BJF21:BJF22"/>
    <mergeCell ref="BIU21:BIU22"/>
    <mergeCell ref="BIV21:BIV22"/>
    <mergeCell ref="BIW21:BIW22"/>
    <mergeCell ref="BIX21:BIX22"/>
    <mergeCell ref="BIY21:BIY22"/>
    <mergeCell ref="BIZ21:BIZ22"/>
    <mergeCell ref="BIO21:BIO22"/>
    <mergeCell ref="BIP21:BIP22"/>
    <mergeCell ref="BIQ21:BIQ22"/>
    <mergeCell ref="BIR21:BIR22"/>
    <mergeCell ref="BIS21:BIS22"/>
    <mergeCell ref="BIT21:BIT22"/>
    <mergeCell ref="BLC21:BLC22"/>
    <mergeCell ref="BLD21:BLD22"/>
    <mergeCell ref="BLE21:BLE22"/>
    <mergeCell ref="BLF21:BLF22"/>
    <mergeCell ref="BLG21:BLG22"/>
    <mergeCell ref="BLH21:BLH22"/>
    <mergeCell ref="BKW21:BKW22"/>
    <mergeCell ref="BKX21:BKX22"/>
    <mergeCell ref="BKY21:BKY22"/>
    <mergeCell ref="BKZ21:BKZ22"/>
    <mergeCell ref="BLA21:BLA22"/>
    <mergeCell ref="BLB21:BLB22"/>
    <mergeCell ref="BKQ21:BKQ22"/>
    <mergeCell ref="BKR21:BKR22"/>
    <mergeCell ref="BKS21:BKS22"/>
    <mergeCell ref="BKT21:BKT22"/>
    <mergeCell ref="BKU21:BKU22"/>
    <mergeCell ref="BKV21:BKV22"/>
    <mergeCell ref="BKK21:BKK22"/>
    <mergeCell ref="BKL21:BKL22"/>
    <mergeCell ref="BKM21:BKM22"/>
    <mergeCell ref="BKN21:BKN22"/>
    <mergeCell ref="BKO21:BKO22"/>
    <mergeCell ref="BKP21:BKP22"/>
    <mergeCell ref="BKE21:BKE22"/>
    <mergeCell ref="BKF21:BKF22"/>
    <mergeCell ref="BKG21:BKG22"/>
    <mergeCell ref="BKH21:BKH22"/>
    <mergeCell ref="BKI21:BKI22"/>
    <mergeCell ref="BKJ21:BKJ22"/>
    <mergeCell ref="BJY21:BJY22"/>
    <mergeCell ref="BJZ21:BJZ22"/>
    <mergeCell ref="BKA21:BKA22"/>
    <mergeCell ref="BKB21:BKB22"/>
    <mergeCell ref="BKC21:BKC22"/>
    <mergeCell ref="BKD21:BKD22"/>
    <mergeCell ref="BMM21:BMM22"/>
    <mergeCell ref="BMN21:BMN22"/>
    <mergeCell ref="BMO21:BMO22"/>
    <mergeCell ref="BMP21:BMP22"/>
    <mergeCell ref="BMQ21:BMQ22"/>
    <mergeCell ref="BMR21:BMR22"/>
    <mergeCell ref="BMG21:BMG22"/>
    <mergeCell ref="BMH21:BMH22"/>
    <mergeCell ref="BMI21:BMI22"/>
    <mergeCell ref="BMJ21:BMJ22"/>
    <mergeCell ref="BMK21:BMK22"/>
    <mergeCell ref="BML21:BML22"/>
    <mergeCell ref="BMA21:BMA22"/>
    <mergeCell ref="BMB21:BMB22"/>
    <mergeCell ref="BMC21:BMC22"/>
    <mergeCell ref="BMD21:BMD22"/>
    <mergeCell ref="BME21:BME22"/>
    <mergeCell ref="BMF21:BMF22"/>
    <mergeCell ref="BLU21:BLU22"/>
    <mergeCell ref="BLV21:BLV22"/>
    <mergeCell ref="BLW21:BLW22"/>
    <mergeCell ref="BLX21:BLX22"/>
    <mergeCell ref="BLY21:BLY22"/>
    <mergeCell ref="BLZ21:BLZ22"/>
    <mergeCell ref="BLO21:BLO22"/>
    <mergeCell ref="BLP21:BLP22"/>
    <mergeCell ref="BLQ21:BLQ22"/>
    <mergeCell ref="BLR21:BLR22"/>
    <mergeCell ref="BLS21:BLS22"/>
    <mergeCell ref="BLT21:BLT22"/>
    <mergeCell ref="BLI21:BLI22"/>
    <mergeCell ref="BLJ21:BLJ22"/>
    <mergeCell ref="BLK21:BLK22"/>
    <mergeCell ref="BLL21:BLL22"/>
    <mergeCell ref="BLM21:BLM22"/>
    <mergeCell ref="BLN21:BLN22"/>
    <mergeCell ref="BNW21:BNW22"/>
    <mergeCell ref="BNX21:BNX22"/>
    <mergeCell ref="BNY21:BNY22"/>
    <mergeCell ref="BNZ21:BNZ22"/>
    <mergeCell ref="BOA21:BOA22"/>
    <mergeCell ref="BOB21:BOB22"/>
    <mergeCell ref="BNQ21:BNQ22"/>
    <mergeCell ref="BNR21:BNR22"/>
    <mergeCell ref="BNS21:BNS22"/>
    <mergeCell ref="BNT21:BNT22"/>
    <mergeCell ref="BNU21:BNU22"/>
    <mergeCell ref="BNV21:BNV22"/>
    <mergeCell ref="BNK21:BNK22"/>
    <mergeCell ref="BNL21:BNL22"/>
    <mergeCell ref="BNM21:BNM22"/>
    <mergeCell ref="BNN21:BNN22"/>
    <mergeCell ref="BNO21:BNO22"/>
    <mergeCell ref="BNP21:BNP22"/>
    <mergeCell ref="BNE21:BNE22"/>
    <mergeCell ref="BNF21:BNF22"/>
    <mergeCell ref="BNG21:BNG22"/>
    <mergeCell ref="BNH21:BNH22"/>
    <mergeCell ref="BNI21:BNI22"/>
    <mergeCell ref="BNJ21:BNJ22"/>
    <mergeCell ref="BMY21:BMY22"/>
    <mergeCell ref="BMZ21:BMZ22"/>
    <mergeCell ref="BNA21:BNA22"/>
    <mergeCell ref="BNB21:BNB22"/>
    <mergeCell ref="BNC21:BNC22"/>
    <mergeCell ref="BND21:BND22"/>
    <mergeCell ref="BMS21:BMS22"/>
    <mergeCell ref="BMT21:BMT22"/>
    <mergeCell ref="BMU21:BMU22"/>
    <mergeCell ref="BMV21:BMV22"/>
    <mergeCell ref="BMW21:BMW22"/>
    <mergeCell ref="BMX21:BMX22"/>
    <mergeCell ref="BPG21:BPG22"/>
    <mergeCell ref="BPH21:BPH22"/>
    <mergeCell ref="BPI21:BPI22"/>
    <mergeCell ref="BPJ21:BPJ22"/>
    <mergeCell ref="BPK21:BPK22"/>
    <mergeCell ref="BPL21:BPL22"/>
    <mergeCell ref="BPA21:BPA22"/>
    <mergeCell ref="BPB21:BPB22"/>
    <mergeCell ref="BPC21:BPC22"/>
    <mergeCell ref="BPD21:BPD22"/>
    <mergeCell ref="BPE21:BPE22"/>
    <mergeCell ref="BPF21:BPF22"/>
    <mergeCell ref="BOU21:BOU22"/>
    <mergeCell ref="BOV21:BOV22"/>
    <mergeCell ref="BOW21:BOW22"/>
    <mergeCell ref="BOX21:BOX22"/>
    <mergeCell ref="BOY21:BOY22"/>
    <mergeCell ref="BOZ21:BOZ22"/>
    <mergeCell ref="BOO21:BOO22"/>
    <mergeCell ref="BOP21:BOP22"/>
    <mergeCell ref="BOQ21:BOQ22"/>
    <mergeCell ref="BOR21:BOR22"/>
    <mergeCell ref="BOS21:BOS22"/>
    <mergeCell ref="BOT21:BOT22"/>
    <mergeCell ref="BOI21:BOI22"/>
    <mergeCell ref="BOJ21:BOJ22"/>
    <mergeCell ref="BOK21:BOK22"/>
    <mergeCell ref="BOL21:BOL22"/>
    <mergeCell ref="BOM21:BOM22"/>
    <mergeCell ref="BON21:BON22"/>
    <mergeCell ref="BOC21:BOC22"/>
    <mergeCell ref="BOD21:BOD22"/>
    <mergeCell ref="BOE21:BOE22"/>
    <mergeCell ref="BOF21:BOF22"/>
    <mergeCell ref="BOG21:BOG22"/>
    <mergeCell ref="BOH21:BOH22"/>
    <mergeCell ref="BQQ21:BQQ22"/>
    <mergeCell ref="BQR21:BQR22"/>
    <mergeCell ref="BQS21:BQS22"/>
    <mergeCell ref="BQT21:BQT22"/>
    <mergeCell ref="BQU21:BQU22"/>
    <mergeCell ref="BQV21:BQV22"/>
    <mergeCell ref="BQK21:BQK22"/>
    <mergeCell ref="BQL21:BQL22"/>
    <mergeCell ref="BQM21:BQM22"/>
    <mergeCell ref="BQN21:BQN22"/>
    <mergeCell ref="BQO21:BQO22"/>
    <mergeCell ref="BQP21:BQP22"/>
    <mergeCell ref="BQE21:BQE22"/>
    <mergeCell ref="BQF21:BQF22"/>
    <mergeCell ref="BQG21:BQG22"/>
    <mergeCell ref="BQH21:BQH22"/>
    <mergeCell ref="BQI21:BQI22"/>
    <mergeCell ref="BQJ21:BQJ22"/>
    <mergeCell ref="BPY21:BPY22"/>
    <mergeCell ref="BPZ21:BPZ22"/>
    <mergeCell ref="BQA21:BQA22"/>
    <mergeCell ref="BQB21:BQB22"/>
    <mergeCell ref="BQC21:BQC22"/>
    <mergeCell ref="BQD21:BQD22"/>
    <mergeCell ref="BPS21:BPS22"/>
    <mergeCell ref="BPT21:BPT22"/>
    <mergeCell ref="BPU21:BPU22"/>
    <mergeCell ref="BPV21:BPV22"/>
    <mergeCell ref="BPW21:BPW22"/>
    <mergeCell ref="BPX21:BPX22"/>
    <mergeCell ref="BPM21:BPM22"/>
    <mergeCell ref="BPN21:BPN22"/>
    <mergeCell ref="BPO21:BPO22"/>
    <mergeCell ref="BPP21:BPP22"/>
    <mergeCell ref="BPQ21:BPQ22"/>
    <mergeCell ref="BPR21:BPR22"/>
    <mergeCell ref="BSA21:BSA22"/>
    <mergeCell ref="BSB21:BSB22"/>
    <mergeCell ref="BSC21:BSC22"/>
    <mergeCell ref="BSD21:BSD22"/>
    <mergeCell ref="BSE21:BSE22"/>
    <mergeCell ref="BSF21:BSF22"/>
    <mergeCell ref="BRU21:BRU22"/>
    <mergeCell ref="BRV21:BRV22"/>
    <mergeCell ref="BRW21:BRW22"/>
    <mergeCell ref="BRX21:BRX22"/>
    <mergeCell ref="BRY21:BRY22"/>
    <mergeCell ref="BRZ21:BRZ22"/>
    <mergeCell ref="BRO21:BRO22"/>
    <mergeCell ref="BRP21:BRP22"/>
    <mergeCell ref="BRQ21:BRQ22"/>
    <mergeCell ref="BRR21:BRR22"/>
    <mergeCell ref="BRS21:BRS22"/>
    <mergeCell ref="BRT21:BRT22"/>
    <mergeCell ref="BRI21:BRI22"/>
    <mergeCell ref="BRJ21:BRJ22"/>
    <mergeCell ref="BRK21:BRK22"/>
    <mergeCell ref="BRL21:BRL22"/>
    <mergeCell ref="BRM21:BRM22"/>
    <mergeCell ref="BRN21:BRN22"/>
    <mergeCell ref="BRC21:BRC22"/>
    <mergeCell ref="BRD21:BRD22"/>
    <mergeCell ref="BRE21:BRE22"/>
    <mergeCell ref="BRF21:BRF22"/>
    <mergeCell ref="BRG21:BRG22"/>
    <mergeCell ref="BRH21:BRH22"/>
    <mergeCell ref="BQW21:BQW22"/>
    <mergeCell ref="BQX21:BQX22"/>
    <mergeCell ref="BQY21:BQY22"/>
    <mergeCell ref="BQZ21:BQZ22"/>
    <mergeCell ref="BRA21:BRA22"/>
    <mergeCell ref="BRB21:BRB22"/>
    <mergeCell ref="BTK21:BTK22"/>
    <mergeCell ref="BTL21:BTL22"/>
    <mergeCell ref="BTM21:BTM22"/>
    <mergeCell ref="BTN21:BTN22"/>
    <mergeCell ref="BTO21:BTO22"/>
    <mergeCell ref="BTP21:BTP22"/>
    <mergeCell ref="BTE21:BTE22"/>
    <mergeCell ref="BTF21:BTF22"/>
    <mergeCell ref="BTG21:BTG22"/>
    <mergeCell ref="BTH21:BTH22"/>
    <mergeCell ref="BTI21:BTI22"/>
    <mergeCell ref="BTJ21:BTJ22"/>
    <mergeCell ref="BSY21:BSY22"/>
    <mergeCell ref="BSZ21:BSZ22"/>
    <mergeCell ref="BTA21:BTA22"/>
    <mergeCell ref="BTB21:BTB22"/>
    <mergeCell ref="BTC21:BTC22"/>
    <mergeCell ref="BTD21:BTD22"/>
    <mergeCell ref="BSS21:BSS22"/>
    <mergeCell ref="BST21:BST22"/>
    <mergeCell ref="BSU21:BSU22"/>
    <mergeCell ref="BSV21:BSV22"/>
    <mergeCell ref="BSW21:BSW22"/>
    <mergeCell ref="BSX21:BSX22"/>
    <mergeCell ref="BSM21:BSM22"/>
    <mergeCell ref="BSN21:BSN22"/>
    <mergeCell ref="BSO21:BSO22"/>
    <mergeCell ref="BSP21:BSP22"/>
    <mergeCell ref="BSQ21:BSQ22"/>
    <mergeCell ref="BSR21:BSR22"/>
    <mergeCell ref="BSG21:BSG22"/>
    <mergeCell ref="BSH21:BSH22"/>
    <mergeCell ref="BSI21:BSI22"/>
    <mergeCell ref="BSJ21:BSJ22"/>
    <mergeCell ref="BSK21:BSK22"/>
    <mergeCell ref="BSL21:BSL22"/>
    <mergeCell ref="BUU21:BUU22"/>
    <mergeCell ref="BUV21:BUV22"/>
    <mergeCell ref="BUW21:BUW22"/>
    <mergeCell ref="BUX21:BUX22"/>
    <mergeCell ref="BUY21:BUY22"/>
    <mergeCell ref="BUZ21:BUZ22"/>
    <mergeCell ref="BUO21:BUO22"/>
    <mergeCell ref="BUP21:BUP22"/>
    <mergeCell ref="BUQ21:BUQ22"/>
    <mergeCell ref="BUR21:BUR22"/>
    <mergeCell ref="BUS21:BUS22"/>
    <mergeCell ref="BUT21:BUT22"/>
    <mergeCell ref="BUI21:BUI22"/>
    <mergeCell ref="BUJ21:BUJ22"/>
    <mergeCell ref="BUK21:BUK22"/>
    <mergeCell ref="BUL21:BUL22"/>
    <mergeCell ref="BUM21:BUM22"/>
    <mergeCell ref="BUN21:BUN22"/>
    <mergeCell ref="BUC21:BUC22"/>
    <mergeCell ref="BUD21:BUD22"/>
    <mergeCell ref="BUE21:BUE22"/>
    <mergeCell ref="BUF21:BUF22"/>
    <mergeCell ref="BUG21:BUG22"/>
    <mergeCell ref="BUH21:BUH22"/>
    <mergeCell ref="BTW21:BTW22"/>
    <mergeCell ref="BTX21:BTX22"/>
    <mergeCell ref="BTY21:BTY22"/>
    <mergeCell ref="BTZ21:BTZ22"/>
    <mergeCell ref="BUA21:BUA22"/>
    <mergeCell ref="BUB21:BUB22"/>
    <mergeCell ref="BTQ21:BTQ22"/>
    <mergeCell ref="BTR21:BTR22"/>
    <mergeCell ref="BTS21:BTS22"/>
    <mergeCell ref="BTT21:BTT22"/>
    <mergeCell ref="BTU21:BTU22"/>
    <mergeCell ref="BTV21:BTV22"/>
    <mergeCell ref="BWE21:BWE22"/>
    <mergeCell ref="BWF21:BWF22"/>
    <mergeCell ref="BWG21:BWG22"/>
    <mergeCell ref="BWH21:BWH22"/>
    <mergeCell ref="BWI21:BWI22"/>
    <mergeCell ref="BWJ21:BWJ22"/>
    <mergeCell ref="BVY21:BVY22"/>
    <mergeCell ref="BVZ21:BVZ22"/>
    <mergeCell ref="BWA21:BWA22"/>
    <mergeCell ref="BWB21:BWB22"/>
    <mergeCell ref="BWC21:BWC22"/>
    <mergeCell ref="BWD21:BWD22"/>
    <mergeCell ref="BVS21:BVS22"/>
    <mergeCell ref="BVT21:BVT22"/>
    <mergeCell ref="BVU21:BVU22"/>
    <mergeCell ref="BVV21:BVV22"/>
    <mergeCell ref="BVW21:BVW22"/>
    <mergeCell ref="BVX21:BVX22"/>
    <mergeCell ref="BVM21:BVM22"/>
    <mergeCell ref="BVN21:BVN22"/>
    <mergeCell ref="BVO21:BVO22"/>
    <mergeCell ref="BVP21:BVP22"/>
    <mergeCell ref="BVQ21:BVQ22"/>
    <mergeCell ref="BVR21:BVR22"/>
    <mergeCell ref="BVG21:BVG22"/>
    <mergeCell ref="BVH21:BVH22"/>
    <mergeCell ref="BVI21:BVI22"/>
    <mergeCell ref="BVJ21:BVJ22"/>
    <mergeCell ref="BVK21:BVK22"/>
    <mergeCell ref="BVL21:BVL22"/>
    <mergeCell ref="BVA21:BVA22"/>
    <mergeCell ref="BVB21:BVB22"/>
    <mergeCell ref="BVC21:BVC22"/>
    <mergeCell ref="BVD21:BVD22"/>
    <mergeCell ref="BVE21:BVE22"/>
    <mergeCell ref="BVF21:BVF22"/>
    <mergeCell ref="BXO21:BXO22"/>
    <mergeCell ref="BXP21:BXP22"/>
    <mergeCell ref="BXQ21:BXQ22"/>
    <mergeCell ref="BXR21:BXR22"/>
    <mergeCell ref="BXS21:BXS22"/>
    <mergeCell ref="BXT21:BXT22"/>
    <mergeCell ref="BXI21:BXI22"/>
    <mergeCell ref="BXJ21:BXJ22"/>
    <mergeCell ref="BXK21:BXK22"/>
    <mergeCell ref="BXL21:BXL22"/>
    <mergeCell ref="BXM21:BXM22"/>
    <mergeCell ref="BXN21:BXN22"/>
    <mergeCell ref="BXC21:BXC22"/>
    <mergeCell ref="BXD21:BXD22"/>
    <mergeCell ref="BXE21:BXE22"/>
    <mergeCell ref="BXF21:BXF22"/>
    <mergeCell ref="BXG21:BXG22"/>
    <mergeCell ref="BXH21:BXH22"/>
    <mergeCell ref="BWW21:BWW22"/>
    <mergeCell ref="BWX21:BWX22"/>
    <mergeCell ref="BWY21:BWY22"/>
    <mergeCell ref="BWZ21:BWZ22"/>
    <mergeCell ref="BXA21:BXA22"/>
    <mergeCell ref="BXB21:BXB22"/>
    <mergeCell ref="BWQ21:BWQ22"/>
    <mergeCell ref="BWR21:BWR22"/>
    <mergeCell ref="BWS21:BWS22"/>
    <mergeCell ref="BWT21:BWT22"/>
    <mergeCell ref="BWU21:BWU22"/>
    <mergeCell ref="BWV21:BWV22"/>
    <mergeCell ref="BWK21:BWK22"/>
    <mergeCell ref="BWL21:BWL22"/>
    <mergeCell ref="BWM21:BWM22"/>
    <mergeCell ref="BWN21:BWN22"/>
    <mergeCell ref="BWO21:BWO22"/>
    <mergeCell ref="BWP21:BWP22"/>
    <mergeCell ref="BYY21:BYY22"/>
    <mergeCell ref="BYZ21:BYZ22"/>
    <mergeCell ref="BZA21:BZA22"/>
    <mergeCell ref="BZB21:BZB22"/>
    <mergeCell ref="BZC21:BZC22"/>
    <mergeCell ref="BZD21:BZD22"/>
    <mergeCell ref="BYS21:BYS22"/>
    <mergeCell ref="BYT21:BYT22"/>
    <mergeCell ref="BYU21:BYU22"/>
    <mergeCell ref="BYV21:BYV22"/>
    <mergeCell ref="BYW21:BYW22"/>
    <mergeCell ref="BYX21:BYX22"/>
    <mergeCell ref="BYM21:BYM22"/>
    <mergeCell ref="BYN21:BYN22"/>
    <mergeCell ref="BYO21:BYO22"/>
    <mergeCell ref="BYP21:BYP22"/>
    <mergeCell ref="BYQ21:BYQ22"/>
    <mergeCell ref="BYR21:BYR22"/>
    <mergeCell ref="BYG21:BYG22"/>
    <mergeCell ref="BYH21:BYH22"/>
    <mergeCell ref="BYI21:BYI22"/>
    <mergeCell ref="BYJ21:BYJ22"/>
    <mergeCell ref="BYK21:BYK22"/>
    <mergeCell ref="BYL21:BYL22"/>
    <mergeCell ref="BYA21:BYA22"/>
    <mergeCell ref="BYB21:BYB22"/>
    <mergeCell ref="BYC21:BYC22"/>
    <mergeCell ref="BYD21:BYD22"/>
    <mergeCell ref="BYE21:BYE22"/>
    <mergeCell ref="BYF21:BYF22"/>
    <mergeCell ref="BXU21:BXU22"/>
    <mergeCell ref="BXV21:BXV22"/>
    <mergeCell ref="BXW21:BXW22"/>
    <mergeCell ref="BXX21:BXX22"/>
    <mergeCell ref="BXY21:BXY22"/>
    <mergeCell ref="BXZ21:BXZ22"/>
    <mergeCell ref="CAI21:CAI22"/>
    <mergeCell ref="CAJ21:CAJ22"/>
    <mergeCell ref="CAK21:CAK22"/>
    <mergeCell ref="CAL21:CAL22"/>
    <mergeCell ref="CAM21:CAM22"/>
    <mergeCell ref="CAN21:CAN22"/>
    <mergeCell ref="CAC21:CAC22"/>
    <mergeCell ref="CAD21:CAD22"/>
    <mergeCell ref="CAE21:CAE22"/>
    <mergeCell ref="CAF21:CAF22"/>
    <mergeCell ref="CAG21:CAG22"/>
    <mergeCell ref="CAH21:CAH22"/>
    <mergeCell ref="BZW21:BZW22"/>
    <mergeCell ref="BZX21:BZX22"/>
    <mergeCell ref="BZY21:BZY22"/>
    <mergeCell ref="BZZ21:BZZ22"/>
    <mergeCell ref="CAA21:CAA22"/>
    <mergeCell ref="CAB21:CAB22"/>
    <mergeCell ref="BZQ21:BZQ22"/>
    <mergeCell ref="BZR21:BZR22"/>
    <mergeCell ref="BZS21:BZS22"/>
    <mergeCell ref="BZT21:BZT22"/>
    <mergeCell ref="BZU21:BZU22"/>
    <mergeCell ref="BZV21:BZV22"/>
    <mergeCell ref="BZK21:BZK22"/>
    <mergeCell ref="BZL21:BZL22"/>
    <mergeCell ref="BZM21:BZM22"/>
    <mergeCell ref="BZN21:BZN22"/>
    <mergeCell ref="BZO21:BZO22"/>
    <mergeCell ref="BZP21:BZP22"/>
    <mergeCell ref="BZE21:BZE22"/>
    <mergeCell ref="BZF21:BZF22"/>
    <mergeCell ref="BZG21:BZG22"/>
    <mergeCell ref="BZH21:BZH22"/>
    <mergeCell ref="BZI21:BZI22"/>
    <mergeCell ref="BZJ21:BZJ22"/>
    <mergeCell ref="CBS21:CBS22"/>
    <mergeCell ref="CBT21:CBT22"/>
    <mergeCell ref="CBU21:CBU22"/>
    <mergeCell ref="CBV21:CBV22"/>
    <mergeCell ref="CBW21:CBW22"/>
    <mergeCell ref="CBX21:CBX22"/>
    <mergeCell ref="CBM21:CBM22"/>
    <mergeCell ref="CBN21:CBN22"/>
    <mergeCell ref="CBO21:CBO22"/>
    <mergeCell ref="CBP21:CBP22"/>
    <mergeCell ref="CBQ21:CBQ22"/>
    <mergeCell ref="CBR21:CBR22"/>
    <mergeCell ref="CBG21:CBG22"/>
    <mergeCell ref="CBH21:CBH22"/>
    <mergeCell ref="CBI21:CBI22"/>
    <mergeCell ref="CBJ21:CBJ22"/>
    <mergeCell ref="CBK21:CBK22"/>
    <mergeCell ref="CBL21:CBL22"/>
    <mergeCell ref="CBA21:CBA22"/>
    <mergeCell ref="CBB21:CBB22"/>
    <mergeCell ref="CBC21:CBC22"/>
    <mergeCell ref="CBD21:CBD22"/>
    <mergeCell ref="CBE21:CBE22"/>
    <mergeCell ref="CBF21:CBF22"/>
    <mergeCell ref="CAU21:CAU22"/>
    <mergeCell ref="CAV21:CAV22"/>
    <mergeCell ref="CAW21:CAW22"/>
    <mergeCell ref="CAX21:CAX22"/>
    <mergeCell ref="CAY21:CAY22"/>
    <mergeCell ref="CAZ21:CAZ22"/>
    <mergeCell ref="CAO21:CAO22"/>
    <mergeCell ref="CAP21:CAP22"/>
    <mergeCell ref="CAQ21:CAQ22"/>
    <mergeCell ref="CAR21:CAR22"/>
    <mergeCell ref="CAS21:CAS22"/>
    <mergeCell ref="CAT21:CAT22"/>
    <mergeCell ref="CDC21:CDC22"/>
    <mergeCell ref="CDD21:CDD22"/>
    <mergeCell ref="CDE21:CDE22"/>
    <mergeCell ref="CDF21:CDF22"/>
    <mergeCell ref="CDG21:CDG22"/>
    <mergeCell ref="CDH21:CDH22"/>
    <mergeCell ref="CCW21:CCW22"/>
    <mergeCell ref="CCX21:CCX22"/>
    <mergeCell ref="CCY21:CCY22"/>
    <mergeCell ref="CCZ21:CCZ22"/>
    <mergeCell ref="CDA21:CDA22"/>
    <mergeCell ref="CDB21:CDB22"/>
    <mergeCell ref="CCQ21:CCQ22"/>
    <mergeCell ref="CCR21:CCR22"/>
    <mergeCell ref="CCS21:CCS22"/>
    <mergeCell ref="CCT21:CCT22"/>
    <mergeCell ref="CCU21:CCU22"/>
    <mergeCell ref="CCV21:CCV22"/>
    <mergeCell ref="CCK21:CCK22"/>
    <mergeCell ref="CCL21:CCL22"/>
    <mergeCell ref="CCM21:CCM22"/>
    <mergeCell ref="CCN21:CCN22"/>
    <mergeCell ref="CCO21:CCO22"/>
    <mergeCell ref="CCP21:CCP22"/>
    <mergeCell ref="CCE21:CCE22"/>
    <mergeCell ref="CCF21:CCF22"/>
    <mergeCell ref="CCG21:CCG22"/>
    <mergeCell ref="CCH21:CCH22"/>
    <mergeCell ref="CCI21:CCI22"/>
    <mergeCell ref="CCJ21:CCJ22"/>
    <mergeCell ref="CBY21:CBY22"/>
    <mergeCell ref="CBZ21:CBZ22"/>
    <mergeCell ref="CCA21:CCA22"/>
    <mergeCell ref="CCB21:CCB22"/>
    <mergeCell ref="CCC21:CCC22"/>
    <mergeCell ref="CCD21:CCD22"/>
    <mergeCell ref="CEM21:CEM22"/>
    <mergeCell ref="CEN21:CEN22"/>
    <mergeCell ref="CEO21:CEO22"/>
    <mergeCell ref="CEP21:CEP22"/>
    <mergeCell ref="CEQ21:CEQ22"/>
    <mergeCell ref="CER21:CER22"/>
    <mergeCell ref="CEG21:CEG22"/>
    <mergeCell ref="CEH21:CEH22"/>
    <mergeCell ref="CEI21:CEI22"/>
    <mergeCell ref="CEJ21:CEJ22"/>
    <mergeCell ref="CEK21:CEK22"/>
    <mergeCell ref="CEL21:CEL22"/>
    <mergeCell ref="CEA21:CEA22"/>
    <mergeCell ref="CEB21:CEB22"/>
    <mergeCell ref="CEC21:CEC22"/>
    <mergeCell ref="CED21:CED22"/>
    <mergeCell ref="CEE21:CEE22"/>
    <mergeCell ref="CEF21:CEF22"/>
    <mergeCell ref="CDU21:CDU22"/>
    <mergeCell ref="CDV21:CDV22"/>
    <mergeCell ref="CDW21:CDW22"/>
    <mergeCell ref="CDX21:CDX22"/>
    <mergeCell ref="CDY21:CDY22"/>
    <mergeCell ref="CDZ21:CDZ22"/>
    <mergeCell ref="CDO21:CDO22"/>
    <mergeCell ref="CDP21:CDP22"/>
    <mergeCell ref="CDQ21:CDQ22"/>
    <mergeCell ref="CDR21:CDR22"/>
    <mergeCell ref="CDS21:CDS22"/>
    <mergeCell ref="CDT21:CDT22"/>
    <mergeCell ref="CDI21:CDI22"/>
    <mergeCell ref="CDJ21:CDJ22"/>
    <mergeCell ref="CDK21:CDK22"/>
    <mergeCell ref="CDL21:CDL22"/>
    <mergeCell ref="CDM21:CDM22"/>
    <mergeCell ref="CDN21:CDN22"/>
    <mergeCell ref="CFW21:CFW22"/>
    <mergeCell ref="CFX21:CFX22"/>
    <mergeCell ref="CFY21:CFY22"/>
    <mergeCell ref="CFZ21:CFZ22"/>
    <mergeCell ref="CGA21:CGA22"/>
    <mergeCell ref="CGB21:CGB22"/>
    <mergeCell ref="CFQ21:CFQ22"/>
    <mergeCell ref="CFR21:CFR22"/>
    <mergeCell ref="CFS21:CFS22"/>
    <mergeCell ref="CFT21:CFT22"/>
    <mergeCell ref="CFU21:CFU22"/>
    <mergeCell ref="CFV21:CFV22"/>
    <mergeCell ref="CFK21:CFK22"/>
    <mergeCell ref="CFL21:CFL22"/>
    <mergeCell ref="CFM21:CFM22"/>
    <mergeCell ref="CFN21:CFN22"/>
    <mergeCell ref="CFO21:CFO22"/>
    <mergeCell ref="CFP21:CFP22"/>
    <mergeCell ref="CFE21:CFE22"/>
    <mergeCell ref="CFF21:CFF22"/>
    <mergeCell ref="CFG21:CFG22"/>
    <mergeCell ref="CFH21:CFH22"/>
    <mergeCell ref="CFI21:CFI22"/>
    <mergeCell ref="CFJ21:CFJ22"/>
    <mergeCell ref="CEY21:CEY22"/>
    <mergeCell ref="CEZ21:CEZ22"/>
    <mergeCell ref="CFA21:CFA22"/>
    <mergeCell ref="CFB21:CFB22"/>
    <mergeCell ref="CFC21:CFC22"/>
    <mergeCell ref="CFD21:CFD22"/>
    <mergeCell ref="CES21:CES22"/>
    <mergeCell ref="CET21:CET22"/>
    <mergeCell ref="CEU21:CEU22"/>
    <mergeCell ref="CEV21:CEV22"/>
    <mergeCell ref="CEW21:CEW22"/>
    <mergeCell ref="CEX21:CEX22"/>
    <mergeCell ref="CHG21:CHG22"/>
    <mergeCell ref="CHH21:CHH22"/>
    <mergeCell ref="CHI21:CHI22"/>
    <mergeCell ref="CHJ21:CHJ22"/>
    <mergeCell ref="CHK21:CHK22"/>
    <mergeCell ref="CHL21:CHL22"/>
    <mergeCell ref="CHA21:CHA22"/>
    <mergeCell ref="CHB21:CHB22"/>
    <mergeCell ref="CHC21:CHC22"/>
    <mergeCell ref="CHD21:CHD22"/>
    <mergeCell ref="CHE21:CHE22"/>
    <mergeCell ref="CHF21:CHF22"/>
    <mergeCell ref="CGU21:CGU22"/>
    <mergeCell ref="CGV21:CGV22"/>
    <mergeCell ref="CGW21:CGW22"/>
    <mergeCell ref="CGX21:CGX22"/>
    <mergeCell ref="CGY21:CGY22"/>
    <mergeCell ref="CGZ21:CGZ22"/>
    <mergeCell ref="CGO21:CGO22"/>
    <mergeCell ref="CGP21:CGP22"/>
    <mergeCell ref="CGQ21:CGQ22"/>
    <mergeCell ref="CGR21:CGR22"/>
    <mergeCell ref="CGS21:CGS22"/>
    <mergeCell ref="CGT21:CGT22"/>
    <mergeCell ref="CGI21:CGI22"/>
    <mergeCell ref="CGJ21:CGJ22"/>
    <mergeCell ref="CGK21:CGK22"/>
    <mergeCell ref="CGL21:CGL22"/>
    <mergeCell ref="CGM21:CGM22"/>
    <mergeCell ref="CGN21:CGN22"/>
    <mergeCell ref="CGC21:CGC22"/>
    <mergeCell ref="CGD21:CGD22"/>
    <mergeCell ref="CGE21:CGE22"/>
    <mergeCell ref="CGF21:CGF22"/>
    <mergeCell ref="CGG21:CGG22"/>
    <mergeCell ref="CGH21:CGH22"/>
    <mergeCell ref="CIQ21:CIQ22"/>
    <mergeCell ref="CIR21:CIR22"/>
    <mergeCell ref="CIS21:CIS22"/>
    <mergeCell ref="CIT21:CIT22"/>
    <mergeCell ref="CIU21:CIU22"/>
    <mergeCell ref="CIV21:CIV22"/>
    <mergeCell ref="CIK21:CIK22"/>
    <mergeCell ref="CIL21:CIL22"/>
    <mergeCell ref="CIM21:CIM22"/>
    <mergeCell ref="CIN21:CIN22"/>
    <mergeCell ref="CIO21:CIO22"/>
    <mergeCell ref="CIP21:CIP22"/>
    <mergeCell ref="CIE21:CIE22"/>
    <mergeCell ref="CIF21:CIF22"/>
    <mergeCell ref="CIG21:CIG22"/>
    <mergeCell ref="CIH21:CIH22"/>
    <mergeCell ref="CII21:CII22"/>
    <mergeCell ref="CIJ21:CIJ22"/>
    <mergeCell ref="CHY21:CHY22"/>
    <mergeCell ref="CHZ21:CHZ22"/>
    <mergeCell ref="CIA21:CIA22"/>
    <mergeCell ref="CIB21:CIB22"/>
    <mergeCell ref="CIC21:CIC22"/>
    <mergeCell ref="CID21:CID22"/>
    <mergeCell ref="CHS21:CHS22"/>
    <mergeCell ref="CHT21:CHT22"/>
    <mergeCell ref="CHU21:CHU22"/>
    <mergeCell ref="CHV21:CHV22"/>
    <mergeCell ref="CHW21:CHW22"/>
    <mergeCell ref="CHX21:CHX22"/>
    <mergeCell ref="CHM21:CHM22"/>
    <mergeCell ref="CHN21:CHN22"/>
    <mergeCell ref="CHO21:CHO22"/>
    <mergeCell ref="CHP21:CHP22"/>
    <mergeCell ref="CHQ21:CHQ22"/>
    <mergeCell ref="CHR21:CHR22"/>
    <mergeCell ref="CKA21:CKA22"/>
    <mergeCell ref="CKB21:CKB22"/>
    <mergeCell ref="CKC21:CKC22"/>
    <mergeCell ref="CKD21:CKD22"/>
    <mergeCell ref="CKE21:CKE22"/>
    <mergeCell ref="CKF21:CKF22"/>
    <mergeCell ref="CJU21:CJU22"/>
    <mergeCell ref="CJV21:CJV22"/>
    <mergeCell ref="CJW21:CJW22"/>
    <mergeCell ref="CJX21:CJX22"/>
    <mergeCell ref="CJY21:CJY22"/>
    <mergeCell ref="CJZ21:CJZ22"/>
    <mergeCell ref="CJO21:CJO22"/>
    <mergeCell ref="CJP21:CJP22"/>
    <mergeCell ref="CJQ21:CJQ22"/>
    <mergeCell ref="CJR21:CJR22"/>
    <mergeCell ref="CJS21:CJS22"/>
    <mergeCell ref="CJT21:CJT22"/>
    <mergeCell ref="CJI21:CJI22"/>
    <mergeCell ref="CJJ21:CJJ22"/>
    <mergeCell ref="CJK21:CJK22"/>
    <mergeCell ref="CJL21:CJL22"/>
    <mergeCell ref="CJM21:CJM22"/>
    <mergeCell ref="CJN21:CJN22"/>
    <mergeCell ref="CJC21:CJC22"/>
    <mergeCell ref="CJD21:CJD22"/>
    <mergeCell ref="CJE21:CJE22"/>
    <mergeCell ref="CJF21:CJF22"/>
    <mergeCell ref="CJG21:CJG22"/>
    <mergeCell ref="CJH21:CJH22"/>
    <mergeCell ref="CIW21:CIW22"/>
    <mergeCell ref="CIX21:CIX22"/>
    <mergeCell ref="CIY21:CIY22"/>
    <mergeCell ref="CIZ21:CIZ22"/>
    <mergeCell ref="CJA21:CJA22"/>
    <mergeCell ref="CJB21:CJB22"/>
    <mergeCell ref="CLK21:CLK22"/>
    <mergeCell ref="CLL21:CLL22"/>
    <mergeCell ref="CLM21:CLM22"/>
    <mergeCell ref="CLN21:CLN22"/>
    <mergeCell ref="CLO21:CLO22"/>
    <mergeCell ref="CLP21:CLP22"/>
    <mergeCell ref="CLE21:CLE22"/>
    <mergeCell ref="CLF21:CLF22"/>
    <mergeCell ref="CLG21:CLG22"/>
    <mergeCell ref="CLH21:CLH22"/>
    <mergeCell ref="CLI21:CLI22"/>
    <mergeCell ref="CLJ21:CLJ22"/>
    <mergeCell ref="CKY21:CKY22"/>
    <mergeCell ref="CKZ21:CKZ22"/>
    <mergeCell ref="CLA21:CLA22"/>
    <mergeCell ref="CLB21:CLB22"/>
    <mergeCell ref="CLC21:CLC22"/>
    <mergeCell ref="CLD21:CLD22"/>
    <mergeCell ref="CKS21:CKS22"/>
    <mergeCell ref="CKT21:CKT22"/>
    <mergeCell ref="CKU21:CKU22"/>
    <mergeCell ref="CKV21:CKV22"/>
    <mergeCell ref="CKW21:CKW22"/>
    <mergeCell ref="CKX21:CKX22"/>
    <mergeCell ref="CKM21:CKM22"/>
    <mergeCell ref="CKN21:CKN22"/>
    <mergeCell ref="CKO21:CKO22"/>
    <mergeCell ref="CKP21:CKP22"/>
    <mergeCell ref="CKQ21:CKQ22"/>
    <mergeCell ref="CKR21:CKR22"/>
    <mergeCell ref="CKG21:CKG22"/>
    <mergeCell ref="CKH21:CKH22"/>
    <mergeCell ref="CKI21:CKI22"/>
    <mergeCell ref="CKJ21:CKJ22"/>
    <mergeCell ref="CKK21:CKK22"/>
    <mergeCell ref="CKL21:CKL22"/>
    <mergeCell ref="CMU21:CMU22"/>
    <mergeCell ref="CMV21:CMV22"/>
    <mergeCell ref="CMW21:CMW22"/>
    <mergeCell ref="CMX21:CMX22"/>
    <mergeCell ref="CMY21:CMY22"/>
    <mergeCell ref="CMZ21:CMZ22"/>
    <mergeCell ref="CMO21:CMO22"/>
    <mergeCell ref="CMP21:CMP22"/>
    <mergeCell ref="CMQ21:CMQ22"/>
    <mergeCell ref="CMR21:CMR22"/>
    <mergeCell ref="CMS21:CMS22"/>
    <mergeCell ref="CMT21:CMT22"/>
    <mergeCell ref="CMI21:CMI22"/>
    <mergeCell ref="CMJ21:CMJ22"/>
    <mergeCell ref="CMK21:CMK22"/>
    <mergeCell ref="CML21:CML22"/>
    <mergeCell ref="CMM21:CMM22"/>
    <mergeCell ref="CMN21:CMN22"/>
    <mergeCell ref="CMC21:CMC22"/>
    <mergeCell ref="CMD21:CMD22"/>
    <mergeCell ref="CME21:CME22"/>
    <mergeCell ref="CMF21:CMF22"/>
    <mergeCell ref="CMG21:CMG22"/>
    <mergeCell ref="CMH21:CMH22"/>
    <mergeCell ref="CLW21:CLW22"/>
    <mergeCell ref="CLX21:CLX22"/>
    <mergeCell ref="CLY21:CLY22"/>
    <mergeCell ref="CLZ21:CLZ22"/>
    <mergeCell ref="CMA21:CMA22"/>
    <mergeCell ref="CMB21:CMB22"/>
    <mergeCell ref="CLQ21:CLQ22"/>
    <mergeCell ref="CLR21:CLR22"/>
    <mergeCell ref="CLS21:CLS22"/>
    <mergeCell ref="CLT21:CLT22"/>
    <mergeCell ref="CLU21:CLU22"/>
    <mergeCell ref="CLV21:CLV22"/>
    <mergeCell ref="COE21:COE22"/>
    <mergeCell ref="COF21:COF22"/>
    <mergeCell ref="COG21:COG22"/>
    <mergeCell ref="COH21:COH22"/>
    <mergeCell ref="COI21:COI22"/>
    <mergeCell ref="COJ21:COJ22"/>
    <mergeCell ref="CNY21:CNY22"/>
    <mergeCell ref="CNZ21:CNZ22"/>
    <mergeCell ref="COA21:COA22"/>
    <mergeCell ref="COB21:COB22"/>
    <mergeCell ref="COC21:COC22"/>
    <mergeCell ref="COD21:COD22"/>
    <mergeCell ref="CNS21:CNS22"/>
    <mergeCell ref="CNT21:CNT22"/>
    <mergeCell ref="CNU21:CNU22"/>
    <mergeCell ref="CNV21:CNV22"/>
    <mergeCell ref="CNW21:CNW22"/>
    <mergeCell ref="CNX21:CNX22"/>
    <mergeCell ref="CNM21:CNM22"/>
    <mergeCell ref="CNN21:CNN22"/>
    <mergeCell ref="CNO21:CNO22"/>
    <mergeCell ref="CNP21:CNP22"/>
    <mergeCell ref="CNQ21:CNQ22"/>
    <mergeCell ref="CNR21:CNR22"/>
    <mergeCell ref="CNG21:CNG22"/>
    <mergeCell ref="CNH21:CNH22"/>
    <mergeCell ref="CNI21:CNI22"/>
    <mergeCell ref="CNJ21:CNJ22"/>
    <mergeCell ref="CNK21:CNK22"/>
    <mergeCell ref="CNL21:CNL22"/>
    <mergeCell ref="CNA21:CNA22"/>
    <mergeCell ref="CNB21:CNB22"/>
    <mergeCell ref="CNC21:CNC22"/>
    <mergeCell ref="CND21:CND22"/>
    <mergeCell ref="CNE21:CNE22"/>
    <mergeCell ref="CNF21:CNF22"/>
    <mergeCell ref="CPO21:CPO22"/>
    <mergeCell ref="CPP21:CPP22"/>
    <mergeCell ref="CPQ21:CPQ22"/>
    <mergeCell ref="CPR21:CPR22"/>
    <mergeCell ref="CPS21:CPS22"/>
    <mergeCell ref="CPT21:CPT22"/>
    <mergeCell ref="CPI21:CPI22"/>
    <mergeCell ref="CPJ21:CPJ22"/>
    <mergeCell ref="CPK21:CPK22"/>
    <mergeCell ref="CPL21:CPL22"/>
    <mergeCell ref="CPM21:CPM22"/>
    <mergeCell ref="CPN21:CPN22"/>
    <mergeCell ref="CPC21:CPC22"/>
    <mergeCell ref="CPD21:CPD22"/>
    <mergeCell ref="CPE21:CPE22"/>
    <mergeCell ref="CPF21:CPF22"/>
    <mergeCell ref="CPG21:CPG22"/>
    <mergeCell ref="CPH21:CPH22"/>
    <mergeCell ref="COW21:COW22"/>
    <mergeCell ref="COX21:COX22"/>
    <mergeCell ref="COY21:COY22"/>
    <mergeCell ref="COZ21:COZ22"/>
    <mergeCell ref="CPA21:CPA22"/>
    <mergeCell ref="CPB21:CPB22"/>
    <mergeCell ref="COQ21:COQ22"/>
    <mergeCell ref="COR21:COR22"/>
    <mergeCell ref="COS21:COS22"/>
    <mergeCell ref="COT21:COT22"/>
    <mergeCell ref="COU21:COU22"/>
    <mergeCell ref="COV21:COV22"/>
    <mergeCell ref="COK21:COK22"/>
    <mergeCell ref="COL21:COL22"/>
    <mergeCell ref="COM21:COM22"/>
    <mergeCell ref="CON21:CON22"/>
    <mergeCell ref="COO21:COO22"/>
    <mergeCell ref="COP21:COP22"/>
    <mergeCell ref="CQY21:CQY22"/>
    <mergeCell ref="CQZ21:CQZ22"/>
    <mergeCell ref="CRA21:CRA22"/>
    <mergeCell ref="CRB21:CRB22"/>
    <mergeCell ref="CRC21:CRC22"/>
    <mergeCell ref="CRD21:CRD22"/>
    <mergeCell ref="CQS21:CQS22"/>
    <mergeCell ref="CQT21:CQT22"/>
    <mergeCell ref="CQU21:CQU22"/>
    <mergeCell ref="CQV21:CQV22"/>
    <mergeCell ref="CQW21:CQW22"/>
    <mergeCell ref="CQX21:CQX22"/>
    <mergeCell ref="CQM21:CQM22"/>
    <mergeCell ref="CQN21:CQN22"/>
    <mergeCell ref="CQO21:CQO22"/>
    <mergeCell ref="CQP21:CQP22"/>
    <mergeCell ref="CQQ21:CQQ22"/>
    <mergeCell ref="CQR21:CQR22"/>
    <mergeCell ref="CQG21:CQG22"/>
    <mergeCell ref="CQH21:CQH22"/>
    <mergeCell ref="CQI21:CQI22"/>
    <mergeCell ref="CQJ21:CQJ22"/>
    <mergeCell ref="CQK21:CQK22"/>
    <mergeCell ref="CQL21:CQL22"/>
    <mergeCell ref="CQA21:CQA22"/>
    <mergeCell ref="CQB21:CQB22"/>
    <mergeCell ref="CQC21:CQC22"/>
    <mergeCell ref="CQD21:CQD22"/>
    <mergeCell ref="CQE21:CQE22"/>
    <mergeCell ref="CQF21:CQF22"/>
    <mergeCell ref="CPU21:CPU22"/>
    <mergeCell ref="CPV21:CPV22"/>
    <mergeCell ref="CPW21:CPW22"/>
    <mergeCell ref="CPX21:CPX22"/>
    <mergeCell ref="CPY21:CPY22"/>
    <mergeCell ref="CPZ21:CPZ22"/>
    <mergeCell ref="CSI21:CSI22"/>
    <mergeCell ref="CSJ21:CSJ22"/>
    <mergeCell ref="CSK21:CSK22"/>
    <mergeCell ref="CSL21:CSL22"/>
    <mergeCell ref="CSM21:CSM22"/>
    <mergeCell ref="CSN21:CSN22"/>
    <mergeCell ref="CSC21:CSC22"/>
    <mergeCell ref="CSD21:CSD22"/>
    <mergeCell ref="CSE21:CSE22"/>
    <mergeCell ref="CSF21:CSF22"/>
    <mergeCell ref="CSG21:CSG22"/>
    <mergeCell ref="CSH21:CSH22"/>
    <mergeCell ref="CRW21:CRW22"/>
    <mergeCell ref="CRX21:CRX22"/>
    <mergeCell ref="CRY21:CRY22"/>
    <mergeCell ref="CRZ21:CRZ22"/>
    <mergeCell ref="CSA21:CSA22"/>
    <mergeCell ref="CSB21:CSB22"/>
    <mergeCell ref="CRQ21:CRQ22"/>
    <mergeCell ref="CRR21:CRR22"/>
    <mergeCell ref="CRS21:CRS22"/>
    <mergeCell ref="CRT21:CRT22"/>
    <mergeCell ref="CRU21:CRU22"/>
    <mergeCell ref="CRV21:CRV22"/>
    <mergeCell ref="CRK21:CRK22"/>
    <mergeCell ref="CRL21:CRL22"/>
    <mergeCell ref="CRM21:CRM22"/>
    <mergeCell ref="CRN21:CRN22"/>
    <mergeCell ref="CRO21:CRO22"/>
    <mergeCell ref="CRP21:CRP22"/>
    <mergeCell ref="CRE21:CRE22"/>
    <mergeCell ref="CRF21:CRF22"/>
    <mergeCell ref="CRG21:CRG22"/>
    <mergeCell ref="CRH21:CRH22"/>
    <mergeCell ref="CRI21:CRI22"/>
    <mergeCell ref="CRJ21:CRJ22"/>
    <mergeCell ref="CTS21:CTS22"/>
    <mergeCell ref="CTT21:CTT22"/>
    <mergeCell ref="CTU21:CTU22"/>
    <mergeCell ref="CTV21:CTV22"/>
    <mergeCell ref="CTW21:CTW22"/>
    <mergeCell ref="CTX21:CTX22"/>
    <mergeCell ref="CTM21:CTM22"/>
    <mergeCell ref="CTN21:CTN22"/>
    <mergeCell ref="CTO21:CTO22"/>
    <mergeCell ref="CTP21:CTP22"/>
    <mergeCell ref="CTQ21:CTQ22"/>
    <mergeCell ref="CTR21:CTR22"/>
    <mergeCell ref="CTG21:CTG22"/>
    <mergeCell ref="CTH21:CTH22"/>
    <mergeCell ref="CTI21:CTI22"/>
    <mergeCell ref="CTJ21:CTJ22"/>
    <mergeCell ref="CTK21:CTK22"/>
    <mergeCell ref="CTL21:CTL22"/>
    <mergeCell ref="CTA21:CTA22"/>
    <mergeCell ref="CTB21:CTB22"/>
    <mergeCell ref="CTC21:CTC22"/>
    <mergeCell ref="CTD21:CTD22"/>
    <mergeCell ref="CTE21:CTE22"/>
    <mergeCell ref="CTF21:CTF22"/>
    <mergeCell ref="CSU21:CSU22"/>
    <mergeCell ref="CSV21:CSV22"/>
    <mergeCell ref="CSW21:CSW22"/>
    <mergeCell ref="CSX21:CSX22"/>
    <mergeCell ref="CSY21:CSY22"/>
    <mergeCell ref="CSZ21:CSZ22"/>
    <mergeCell ref="CSO21:CSO22"/>
    <mergeCell ref="CSP21:CSP22"/>
    <mergeCell ref="CSQ21:CSQ22"/>
    <mergeCell ref="CSR21:CSR22"/>
    <mergeCell ref="CSS21:CSS22"/>
    <mergeCell ref="CST21:CST22"/>
    <mergeCell ref="CVC21:CVC22"/>
    <mergeCell ref="CVD21:CVD22"/>
    <mergeCell ref="CVE21:CVE22"/>
    <mergeCell ref="CVF21:CVF22"/>
    <mergeCell ref="CVG21:CVG22"/>
    <mergeCell ref="CVH21:CVH22"/>
    <mergeCell ref="CUW21:CUW22"/>
    <mergeCell ref="CUX21:CUX22"/>
    <mergeCell ref="CUY21:CUY22"/>
    <mergeCell ref="CUZ21:CUZ22"/>
    <mergeCell ref="CVA21:CVA22"/>
    <mergeCell ref="CVB21:CVB22"/>
    <mergeCell ref="CUQ21:CUQ22"/>
    <mergeCell ref="CUR21:CUR22"/>
    <mergeCell ref="CUS21:CUS22"/>
    <mergeCell ref="CUT21:CUT22"/>
    <mergeCell ref="CUU21:CUU22"/>
    <mergeCell ref="CUV21:CUV22"/>
    <mergeCell ref="CUK21:CUK22"/>
    <mergeCell ref="CUL21:CUL22"/>
    <mergeCell ref="CUM21:CUM22"/>
    <mergeCell ref="CUN21:CUN22"/>
    <mergeCell ref="CUO21:CUO22"/>
    <mergeCell ref="CUP21:CUP22"/>
    <mergeCell ref="CUE21:CUE22"/>
    <mergeCell ref="CUF21:CUF22"/>
    <mergeCell ref="CUG21:CUG22"/>
    <mergeCell ref="CUH21:CUH22"/>
    <mergeCell ref="CUI21:CUI22"/>
    <mergeCell ref="CUJ21:CUJ22"/>
    <mergeCell ref="CTY21:CTY22"/>
    <mergeCell ref="CTZ21:CTZ22"/>
    <mergeCell ref="CUA21:CUA22"/>
    <mergeCell ref="CUB21:CUB22"/>
    <mergeCell ref="CUC21:CUC22"/>
    <mergeCell ref="CUD21:CUD22"/>
    <mergeCell ref="CWM21:CWM22"/>
    <mergeCell ref="CWN21:CWN22"/>
    <mergeCell ref="CWO21:CWO22"/>
    <mergeCell ref="CWP21:CWP22"/>
    <mergeCell ref="CWQ21:CWQ22"/>
    <mergeCell ref="CWR21:CWR22"/>
    <mergeCell ref="CWG21:CWG22"/>
    <mergeCell ref="CWH21:CWH22"/>
    <mergeCell ref="CWI21:CWI22"/>
    <mergeCell ref="CWJ21:CWJ22"/>
    <mergeCell ref="CWK21:CWK22"/>
    <mergeCell ref="CWL21:CWL22"/>
    <mergeCell ref="CWA21:CWA22"/>
    <mergeCell ref="CWB21:CWB22"/>
    <mergeCell ref="CWC21:CWC22"/>
    <mergeCell ref="CWD21:CWD22"/>
    <mergeCell ref="CWE21:CWE22"/>
    <mergeCell ref="CWF21:CWF22"/>
    <mergeCell ref="CVU21:CVU22"/>
    <mergeCell ref="CVV21:CVV22"/>
    <mergeCell ref="CVW21:CVW22"/>
    <mergeCell ref="CVX21:CVX22"/>
    <mergeCell ref="CVY21:CVY22"/>
    <mergeCell ref="CVZ21:CVZ22"/>
    <mergeCell ref="CVO21:CVO22"/>
    <mergeCell ref="CVP21:CVP22"/>
    <mergeCell ref="CVQ21:CVQ22"/>
    <mergeCell ref="CVR21:CVR22"/>
    <mergeCell ref="CVS21:CVS22"/>
    <mergeCell ref="CVT21:CVT22"/>
    <mergeCell ref="CVI21:CVI22"/>
    <mergeCell ref="CVJ21:CVJ22"/>
    <mergeCell ref="CVK21:CVK22"/>
    <mergeCell ref="CVL21:CVL22"/>
    <mergeCell ref="CVM21:CVM22"/>
    <mergeCell ref="CVN21:CVN22"/>
    <mergeCell ref="CXW21:CXW22"/>
    <mergeCell ref="CXX21:CXX22"/>
    <mergeCell ref="CXY21:CXY22"/>
    <mergeCell ref="CXZ21:CXZ22"/>
    <mergeCell ref="CYA21:CYA22"/>
    <mergeCell ref="CYB21:CYB22"/>
    <mergeCell ref="CXQ21:CXQ22"/>
    <mergeCell ref="CXR21:CXR22"/>
    <mergeCell ref="CXS21:CXS22"/>
    <mergeCell ref="CXT21:CXT22"/>
    <mergeCell ref="CXU21:CXU22"/>
    <mergeCell ref="CXV21:CXV22"/>
    <mergeCell ref="CXK21:CXK22"/>
    <mergeCell ref="CXL21:CXL22"/>
    <mergeCell ref="CXM21:CXM22"/>
    <mergeCell ref="CXN21:CXN22"/>
    <mergeCell ref="CXO21:CXO22"/>
    <mergeCell ref="CXP21:CXP22"/>
    <mergeCell ref="CXE21:CXE22"/>
    <mergeCell ref="CXF21:CXF22"/>
    <mergeCell ref="CXG21:CXG22"/>
    <mergeCell ref="CXH21:CXH22"/>
    <mergeCell ref="CXI21:CXI22"/>
    <mergeCell ref="CXJ21:CXJ22"/>
    <mergeCell ref="CWY21:CWY22"/>
    <mergeCell ref="CWZ21:CWZ22"/>
    <mergeCell ref="CXA21:CXA22"/>
    <mergeCell ref="CXB21:CXB22"/>
    <mergeCell ref="CXC21:CXC22"/>
    <mergeCell ref="CXD21:CXD22"/>
    <mergeCell ref="CWS21:CWS22"/>
    <mergeCell ref="CWT21:CWT22"/>
    <mergeCell ref="CWU21:CWU22"/>
    <mergeCell ref="CWV21:CWV22"/>
    <mergeCell ref="CWW21:CWW22"/>
    <mergeCell ref="CWX21:CWX22"/>
    <mergeCell ref="CZG21:CZG22"/>
    <mergeCell ref="CZH21:CZH22"/>
    <mergeCell ref="CZI21:CZI22"/>
    <mergeCell ref="CZJ21:CZJ22"/>
    <mergeCell ref="CZK21:CZK22"/>
    <mergeCell ref="CZL21:CZL22"/>
    <mergeCell ref="CZA21:CZA22"/>
    <mergeCell ref="CZB21:CZB22"/>
    <mergeCell ref="CZC21:CZC22"/>
    <mergeCell ref="CZD21:CZD22"/>
    <mergeCell ref="CZE21:CZE22"/>
    <mergeCell ref="CZF21:CZF22"/>
    <mergeCell ref="CYU21:CYU22"/>
    <mergeCell ref="CYV21:CYV22"/>
    <mergeCell ref="CYW21:CYW22"/>
    <mergeCell ref="CYX21:CYX22"/>
    <mergeCell ref="CYY21:CYY22"/>
    <mergeCell ref="CYZ21:CYZ22"/>
    <mergeCell ref="CYO21:CYO22"/>
    <mergeCell ref="CYP21:CYP22"/>
    <mergeCell ref="CYQ21:CYQ22"/>
    <mergeCell ref="CYR21:CYR22"/>
    <mergeCell ref="CYS21:CYS22"/>
    <mergeCell ref="CYT21:CYT22"/>
    <mergeCell ref="CYI21:CYI22"/>
    <mergeCell ref="CYJ21:CYJ22"/>
    <mergeCell ref="CYK21:CYK22"/>
    <mergeCell ref="CYL21:CYL22"/>
    <mergeCell ref="CYM21:CYM22"/>
    <mergeCell ref="CYN21:CYN22"/>
    <mergeCell ref="CYC21:CYC22"/>
    <mergeCell ref="CYD21:CYD22"/>
    <mergeCell ref="CYE21:CYE22"/>
    <mergeCell ref="CYF21:CYF22"/>
    <mergeCell ref="CYG21:CYG22"/>
    <mergeCell ref="CYH21:CYH22"/>
    <mergeCell ref="DAQ21:DAQ22"/>
    <mergeCell ref="DAR21:DAR22"/>
    <mergeCell ref="DAS21:DAS22"/>
    <mergeCell ref="DAT21:DAT22"/>
    <mergeCell ref="DAU21:DAU22"/>
    <mergeCell ref="DAV21:DAV22"/>
    <mergeCell ref="DAK21:DAK22"/>
    <mergeCell ref="DAL21:DAL22"/>
    <mergeCell ref="DAM21:DAM22"/>
    <mergeCell ref="DAN21:DAN22"/>
    <mergeCell ref="DAO21:DAO22"/>
    <mergeCell ref="DAP21:DAP22"/>
    <mergeCell ref="DAE21:DAE22"/>
    <mergeCell ref="DAF21:DAF22"/>
    <mergeCell ref="DAG21:DAG22"/>
    <mergeCell ref="DAH21:DAH22"/>
    <mergeCell ref="DAI21:DAI22"/>
    <mergeCell ref="DAJ21:DAJ22"/>
    <mergeCell ref="CZY21:CZY22"/>
    <mergeCell ref="CZZ21:CZZ22"/>
    <mergeCell ref="DAA21:DAA22"/>
    <mergeCell ref="DAB21:DAB22"/>
    <mergeCell ref="DAC21:DAC22"/>
    <mergeCell ref="DAD21:DAD22"/>
    <mergeCell ref="CZS21:CZS22"/>
    <mergeCell ref="CZT21:CZT22"/>
    <mergeCell ref="CZU21:CZU22"/>
    <mergeCell ref="CZV21:CZV22"/>
    <mergeCell ref="CZW21:CZW22"/>
    <mergeCell ref="CZX21:CZX22"/>
    <mergeCell ref="CZM21:CZM22"/>
    <mergeCell ref="CZN21:CZN22"/>
    <mergeCell ref="CZO21:CZO22"/>
    <mergeCell ref="CZP21:CZP22"/>
    <mergeCell ref="CZQ21:CZQ22"/>
    <mergeCell ref="CZR21:CZR22"/>
    <mergeCell ref="DCA21:DCA22"/>
    <mergeCell ref="DCB21:DCB22"/>
    <mergeCell ref="DCC21:DCC22"/>
    <mergeCell ref="DCD21:DCD22"/>
    <mergeCell ref="DCE21:DCE22"/>
    <mergeCell ref="DCF21:DCF22"/>
    <mergeCell ref="DBU21:DBU22"/>
    <mergeCell ref="DBV21:DBV22"/>
    <mergeCell ref="DBW21:DBW22"/>
    <mergeCell ref="DBX21:DBX22"/>
    <mergeCell ref="DBY21:DBY22"/>
    <mergeCell ref="DBZ21:DBZ22"/>
    <mergeCell ref="DBO21:DBO22"/>
    <mergeCell ref="DBP21:DBP22"/>
    <mergeCell ref="DBQ21:DBQ22"/>
    <mergeCell ref="DBR21:DBR22"/>
    <mergeCell ref="DBS21:DBS22"/>
    <mergeCell ref="DBT21:DBT22"/>
    <mergeCell ref="DBI21:DBI22"/>
    <mergeCell ref="DBJ21:DBJ22"/>
    <mergeCell ref="DBK21:DBK22"/>
    <mergeCell ref="DBL21:DBL22"/>
    <mergeCell ref="DBM21:DBM22"/>
    <mergeCell ref="DBN21:DBN22"/>
    <mergeCell ref="DBC21:DBC22"/>
    <mergeCell ref="DBD21:DBD22"/>
    <mergeCell ref="DBE21:DBE22"/>
    <mergeCell ref="DBF21:DBF22"/>
    <mergeCell ref="DBG21:DBG22"/>
    <mergeCell ref="DBH21:DBH22"/>
    <mergeCell ref="DAW21:DAW22"/>
    <mergeCell ref="DAX21:DAX22"/>
    <mergeCell ref="DAY21:DAY22"/>
    <mergeCell ref="DAZ21:DAZ22"/>
    <mergeCell ref="DBA21:DBA22"/>
    <mergeCell ref="DBB21:DBB22"/>
    <mergeCell ref="DDK21:DDK22"/>
    <mergeCell ref="DDL21:DDL22"/>
    <mergeCell ref="DDM21:DDM22"/>
    <mergeCell ref="DDN21:DDN22"/>
    <mergeCell ref="DDO21:DDO22"/>
    <mergeCell ref="DDP21:DDP22"/>
    <mergeCell ref="DDE21:DDE22"/>
    <mergeCell ref="DDF21:DDF22"/>
    <mergeCell ref="DDG21:DDG22"/>
    <mergeCell ref="DDH21:DDH22"/>
    <mergeCell ref="DDI21:DDI22"/>
    <mergeCell ref="DDJ21:DDJ22"/>
    <mergeCell ref="DCY21:DCY22"/>
    <mergeCell ref="DCZ21:DCZ22"/>
    <mergeCell ref="DDA21:DDA22"/>
    <mergeCell ref="DDB21:DDB22"/>
    <mergeCell ref="DDC21:DDC22"/>
    <mergeCell ref="DDD21:DDD22"/>
    <mergeCell ref="DCS21:DCS22"/>
    <mergeCell ref="DCT21:DCT22"/>
    <mergeCell ref="DCU21:DCU22"/>
    <mergeCell ref="DCV21:DCV22"/>
    <mergeCell ref="DCW21:DCW22"/>
    <mergeCell ref="DCX21:DCX22"/>
    <mergeCell ref="DCM21:DCM22"/>
    <mergeCell ref="DCN21:DCN22"/>
    <mergeCell ref="DCO21:DCO22"/>
    <mergeCell ref="DCP21:DCP22"/>
    <mergeCell ref="DCQ21:DCQ22"/>
    <mergeCell ref="DCR21:DCR22"/>
    <mergeCell ref="DCG21:DCG22"/>
    <mergeCell ref="DCH21:DCH22"/>
    <mergeCell ref="DCI21:DCI22"/>
    <mergeCell ref="DCJ21:DCJ22"/>
    <mergeCell ref="DCK21:DCK22"/>
    <mergeCell ref="DCL21:DCL22"/>
    <mergeCell ref="DEU21:DEU22"/>
    <mergeCell ref="DEV21:DEV22"/>
    <mergeCell ref="DEW21:DEW22"/>
    <mergeCell ref="DEX21:DEX22"/>
    <mergeCell ref="DEY21:DEY22"/>
    <mergeCell ref="DEZ21:DEZ22"/>
    <mergeCell ref="DEO21:DEO22"/>
    <mergeCell ref="DEP21:DEP22"/>
    <mergeCell ref="DEQ21:DEQ22"/>
    <mergeCell ref="DER21:DER22"/>
    <mergeCell ref="DES21:DES22"/>
    <mergeCell ref="DET21:DET22"/>
    <mergeCell ref="DEI21:DEI22"/>
    <mergeCell ref="DEJ21:DEJ22"/>
    <mergeCell ref="DEK21:DEK22"/>
    <mergeCell ref="DEL21:DEL22"/>
    <mergeCell ref="DEM21:DEM22"/>
    <mergeCell ref="DEN21:DEN22"/>
    <mergeCell ref="DEC21:DEC22"/>
    <mergeCell ref="DED21:DED22"/>
    <mergeCell ref="DEE21:DEE22"/>
    <mergeCell ref="DEF21:DEF22"/>
    <mergeCell ref="DEG21:DEG22"/>
    <mergeCell ref="DEH21:DEH22"/>
    <mergeCell ref="DDW21:DDW22"/>
    <mergeCell ref="DDX21:DDX22"/>
    <mergeCell ref="DDY21:DDY22"/>
    <mergeCell ref="DDZ21:DDZ22"/>
    <mergeCell ref="DEA21:DEA22"/>
    <mergeCell ref="DEB21:DEB22"/>
    <mergeCell ref="DDQ21:DDQ22"/>
    <mergeCell ref="DDR21:DDR22"/>
    <mergeCell ref="DDS21:DDS22"/>
    <mergeCell ref="DDT21:DDT22"/>
    <mergeCell ref="DDU21:DDU22"/>
    <mergeCell ref="DDV21:DDV22"/>
    <mergeCell ref="DGE21:DGE22"/>
    <mergeCell ref="DGF21:DGF22"/>
    <mergeCell ref="DGG21:DGG22"/>
    <mergeCell ref="DGH21:DGH22"/>
    <mergeCell ref="DGI21:DGI22"/>
    <mergeCell ref="DGJ21:DGJ22"/>
    <mergeCell ref="DFY21:DFY22"/>
    <mergeCell ref="DFZ21:DFZ22"/>
    <mergeCell ref="DGA21:DGA22"/>
    <mergeCell ref="DGB21:DGB22"/>
    <mergeCell ref="DGC21:DGC22"/>
    <mergeCell ref="DGD21:DGD22"/>
    <mergeCell ref="DFS21:DFS22"/>
    <mergeCell ref="DFT21:DFT22"/>
    <mergeCell ref="DFU21:DFU22"/>
    <mergeCell ref="DFV21:DFV22"/>
    <mergeCell ref="DFW21:DFW22"/>
    <mergeCell ref="DFX21:DFX22"/>
    <mergeCell ref="DFM21:DFM22"/>
    <mergeCell ref="DFN21:DFN22"/>
    <mergeCell ref="DFO21:DFO22"/>
    <mergeCell ref="DFP21:DFP22"/>
    <mergeCell ref="DFQ21:DFQ22"/>
    <mergeCell ref="DFR21:DFR22"/>
    <mergeCell ref="DFG21:DFG22"/>
    <mergeCell ref="DFH21:DFH22"/>
    <mergeCell ref="DFI21:DFI22"/>
    <mergeCell ref="DFJ21:DFJ22"/>
    <mergeCell ref="DFK21:DFK22"/>
    <mergeCell ref="DFL21:DFL22"/>
    <mergeCell ref="DFA21:DFA22"/>
    <mergeCell ref="DFB21:DFB22"/>
    <mergeCell ref="DFC21:DFC22"/>
    <mergeCell ref="DFD21:DFD22"/>
    <mergeCell ref="DFE21:DFE22"/>
    <mergeCell ref="DFF21:DFF22"/>
    <mergeCell ref="DHO21:DHO22"/>
    <mergeCell ref="DHP21:DHP22"/>
    <mergeCell ref="DHQ21:DHQ22"/>
    <mergeCell ref="DHR21:DHR22"/>
    <mergeCell ref="DHS21:DHS22"/>
    <mergeCell ref="DHT21:DHT22"/>
    <mergeCell ref="DHI21:DHI22"/>
    <mergeCell ref="DHJ21:DHJ22"/>
    <mergeCell ref="DHK21:DHK22"/>
    <mergeCell ref="DHL21:DHL22"/>
    <mergeCell ref="DHM21:DHM22"/>
    <mergeCell ref="DHN21:DHN22"/>
    <mergeCell ref="DHC21:DHC22"/>
    <mergeCell ref="DHD21:DHD22"/>
    <mergeCell ref="DHE21:DHE22"/>
    <mergeCell ref="DHF21:DHF22"/>
    <mergeCell ref="DHG21:DHG22"/>
    <mergeCell ref="DHH21:DHH22"/>
    <mergeCell ref="DGW21:DGW22"/>
    <mergeCell ref="DGX21:DGX22"/>
    <mergeCell ref="DGY21:DGY22"/>
    <mergeCell ref="DGZ21:DGZ22"/>
    <mergeCell ref="DHA21:DHA22"/>
    <mergeCell ref="DHB21:DHB22"/>
    <mergeCell ref="DGQ21:DGQ22"/>
    <mergeCell ref="DGR21:DGR22"/>
    <mergeCell ref="DGS21:DGS22"/>
    <mergeCell ref="DGT21:DGT22"/>
    <mergeCell ref="DGU21:DGU22"/>
    <mergeCell ref="DGV21:DGV22"/>
    <mergeCell ref="DGK21:DGK22"/>
    <mergeCell ref="DGL21:DGL22"/>
    <mergeCell ref="DGM21:DGM22"/>
    <mergeCell ref="DGN21:DGN22"/>
    <mergeCell ref="DGO21:DGO22"/>
    <mergeCell ref="DGP21:DGP22"/>
    <mergeCell ref="DIY21:DIY22"/>
    <mergeCell ref="DIZ21:DIZ22"/>
    <mergeCell ref="DJA21:DJA22"/>
    <mergeCell ref="DJB21:DJB22"/>
    <mergeCell ref="DJC21:DJC22"/>
    <mergeCell ref="DJD21:DJD22"/>
    <mergeCell ref="DIS21:DIS22"/>
    <mergeCell ref="DIT21:DIT22"/>
    <mergeCell ref="DIU21:DIU22"/>
    <mergeCell ref="DIV21:DIV22"/>
    <mergeCell ref="DIW21:DIW22"/>
    <mergeCell ref="DIX21:DIX22"/>
    <mergeCell ref="DIM21:DIM22"/>
    <mergeCell ref="DIN21:DIN22"/>
    <mergeCell ref="DIO21:DIO22"/>
    <mergeCell ref="DIP21:DIP22"/>
    <mergeCell ref="DIQ21:DIQ22"/>
    <mergeCell ref="DIR21:DIR22"/>
    <mergeCell ref="DIG21:DIG22"/>
    <mergeCell ref="DIH21:DIH22"/>
    <mergeCell ref="DII21:DII22"/>
    <mergeCell ref="DIJ21:DIJ22"/>
    <mergeCell ref="DIK21:DIK22"/>
    <mergeCell ref="DIL21:DIL22"/>
    <mergeCell ref="DIA21:DIA22"/>
    <mergeCell ref="DIB21:DIB22"/>
    <mergeCell ref="DIC21:DIC22"/>
    <mergeCell ref="DID21:DID22"/>
    <mergeCell ref="DIE21:DIE22"/>
    <mergeCell ref="DIF21:DIF22"/>
    <mergeCell ref="DHU21:DHU22"/>
    <mergeCell ref="DHV21:DHV22"/>
    <mergeCell ref="DHW21:DHW22"/>
    <mergeCell ref="DHX21:DHX22"/>
    <mergeCell ref="DHY21:DHY22"/>
    <mergeCell ref="DHZ21:DHZ22"/>
    <mergeCell ref="DKI21:DKI22"/>
    <mergeCell ref="DKJ21:DKJ22"/>
    <mergeCell ref="DKK21:DKK22"/>
    <mergeCell ref="DKL21:DKL22"/>
    <mergeCell ref="DKM21:DKM22"/>
    <mergeCell ref="DKN21:DKN22"/>
    <mergeCell ref="DKC21:DKC22"/>
    <mergeCell ref="DKD21:DKD22"/>
    <mergeCell ref="DKE21:DKE22"/>
    <mergeCell ref="DKF21:DKF22"/>
    <mergeCell ref="DKG21:DKG22"/>
    <mergeCell ref="DKH21:DKH22"/>
    <mergeCell ref="DJW21:DJW22"/>
    <mergeCell ref="DJX21:DJX22"/>
    <mergeCell ref="DJY21:DJY22"/>
    <mergeCell ref="DJZ21:DJZ22"/>
    <mergeCell ref="DKA21:DKA22"/>
    <mergeCell ref="DKB21:DKB22"/>
    <mergeCell ref="DJQ21:DJQ22"/>
    <mergeCell ref="DJR21:DJR22"/>
    <mergeCell ref="DJS21:DJS22"/>
    <mergeCell ref="DJT21:DJT22"/>
    <mergeCell ref="DJU21:DJU22"/>
    <mergeCell ref="DJV21:DJV22"/>
    <mergeCell ref="DJK21:DJK22"/>
    <mergeCell ref="DJL21:DJL22"/>
    <mergeCell ref="DJM21:DJM22"/>
    <mergeCell ref="DJN21:DJN22"/>
    <mergeCell ref="DJO21:DJO22"/>
    <mergeCell ref="DJP21:DJP22"/>
    <mergeCell ref="DJE21:DJE22"/>
    <mergeCell ref="DJF21:DJF22"/>
    <mergeCell ref="DJG21:DJG22"/>
    <mergeCell ref="DJH21:DJH22"/>
    <mergeCell ref="DJI21:DJI22"/>
    <mergeCell ref="DJJ21:DJJ22"/>
    <mergeCell ref="DLS21:DLS22"/>
    <mergeCell ref="DLT21:DLT22"/>
    <mergeCell ref="DLU21:DLU22"/>
    <mergeCell ref="DLV21:DLV22"/>
    <mergeCell ref="DLW21:DLW22"/>
    <mergeCell ref="DLX21:DLX22"/>
    <mergeCell ref="DLM21:DLM22"/>
    <mergeCell ref="DLN21:DLN22"/>
    <mergeCell ref="DLO21:DLO22"/>
    <mergeCell ref="DLP21:DLP22"/>
    <mergeCell ref="DLQ21:DLQ22"/>
    <mergeCell ref="DLR21:DLR22"/>
    <mergeCell ref="DLG21:DLG22"/>
    <mergeCell ref="DLH21:DLH22"/>
    <mergeCell ref="DLI21:DLI22"/>
    <mergeCell ref="DLJ21:DLJ22"/>
    <mergeCell ref="DLK21:DLK22"/>
    <mergeCell ref="DLL21:DLL22"/>
    <mergeCell ref="DLA21:DLA22"/>
    <mergeCell ref="DLB21:DLB22"/>
    <mergeCell ref="DLC21:DLC22"/>
    <mergeCell ref="DLD21:DLD22"/>
    <mergeCell ref="DLE21:DLE22"/>
    <mergeCell ref="DLF21:DLF22"/>
    <mergeCell ref="DKU21:DKU22"/>
    <mergeCell ref="DKV21:DKV22"/>
    <mergeCell ref="DKW21:DKW22"/>
    <mergeCell ref="DKX21:DKX22"/>
    <mergeCell ref="DKY21:DKY22"/>
    <mergeCell ref="DKZ21:DKZ22"/>
    <mergeCell ref="DKO21:DKO22"/>
    <mergeCell ref="DKP21:DKP22"/>
    <mergeCell ref="DKQ21:DKQ22"/>
    <mergeCell ref="DKR21:DKR22"/>
    <mergeCell ref="DKS21:DKS22"/>
    <mergeCell ref="DKT21:DKT22"/>
    <mergeCell ref="DNC21:DNC22"/>
    <mergeCell ref="DND21:DND22"/>
    <mergeCell ref="DNE21:DNE22"/>
    <mergeCell ref="DNF21:DNF22"/>
    <mergeCell ref="DNG21:DNG22"/>
    <mergeCell ref="DNH21:DNH22"/>
    <mergeCell ref="DMW21:DMW22"/>
    <mergeCell ref="DMX21:DMX22"/>
    <mergeCell ref="DMY21:DMY22"/>
    <mergeCell ref="DMZ21:DMZ22"/>
    <mergeCell ref="DNA21:DNA22"/>
    <mergeCell ref="DNB21:DNB22"/>
    <mergeCell ref="DMQ21:DMQ22"/>
    <mergeCell ref="DMR21:DMR22"/>
    <mergeCell ref="DMS21:DMS22"/>
    <mergeCell ref="DMT21:DMT22"/>
    <mergeCell ref="DMU21:DMU22"/>
    <mergeCell ref="DMV21:DMV22"/>
    <mergeCell ref="DMK21:DMK22"/>
    <mergeCell ref="DML21:DML22"/>
    <mergeCell ref="DMM21:DMM22"/>
    <mergeCell ref="DMN21:DMN22"/>
    <mergeCell ref="DMO21:DMO22"/>
    <mergeCell ref="DMP21:DMP22"/>
    <mergeCell ref="DME21:DME22"/>
    <mergeCell ref="DMF21:DMF22"/>
    <mergeCell ref="DMG21:DMG22"/>
    <mergeCell ref="DMH21:DMH22"/>
    <mergeCell ref="DMI21:DMI22"/>
    <mergeCell ref="DMJ21:DMJ22"/>
    <mergeCell ref="DLY21:DLY22"/>
    <mergeCell ref="DLZ21:DLZ22"/>
    <mergeCell ref="DMA21:DMA22"/>
    <mergeCell ref="DMB21:DMB22"/>
    <mergeCell ref="DMC21:DMC22"/>
    <mergeCell ref="DMD21:DMD22"/>
    <mergeCell ref="DOM21:DOM22"/>
    <mergeCell ref="DON21:DON22"/>
    <mergeCell ref="DOO21:DOO22"/>
    <mergeCell ref="DOP21:DOP22"/>
    <mergeCell ref="DOQ21:DOQ22"/>
    <mergeCell ref="DOR21:DOR22"/>
    <mergeCell ref="DOG21:DOG22"/>
    <mergeCell ref="DOH21:DOH22"/>
    <mergeCell ref="DOI21:DOI22"/>
    <mergeCell ref="DOJ21:DOJ22"/>
    <mergeCell ref="DOK21:DOK22"/>
    <mergeCell ref="DOL21:DOL22"/>
    <mergeCell ref="DOA21:DOA22"/>
    <mergeCell ref="DOB21:DOB22"/>
    <mergeCell ref="DOC21:DOC22"/>
    <mergeCell ref="DOD21:DOD22"/>
    <mergeCell ref="DOE21:DOE22"/>
    <mergeCell ref="DOF21:DOF22"/>
    <mergeCell ref="DNU21:DNU22"/>
    <mergeCell ref="DNV21:DNV22"/>
    <mergeCell ref="DNW21:DNW22"/>
    <mergeCell ref="DNX21:DNX22"/>
    <mergeCell ref="DNY21:DNY22"/>
    <mergeCell ref="DNZ21:DNZ22"/>
    <mergeCell ref="DNO21:DNO22"/>
    <mergeCell ref="DNP21:DNP22"/>
    <mergeCell ref="DNQ21:DNQ22"/>
    <mergeCell ref="DNR21:DNR22"/>
    <mergeCell ref="DNS21:DNS22"/>
    <mergeCell ref="DNT21:DNT22"/>
    <mergeCell ref="DNI21:DNI22"/>
    <mergeCell ref="DNJ21:DNJ22"/>
    <mergeCell ref="DNK21:DNK22"/>
    <mergeCell ref="DNL21:DNL22"/>
    <mergeCell ref="DNM21:DNM22"/>
    <mergeCell ref="DNN21:DNN22"/>
    <mergeCell ref="DPW21:DPW22"/>
    <mergeCell ref="DPX21:DPX22"/>
    <mergeCell ref="DPY21:DPY22"/>
    <mergeCell ref="DPZ21:DPZ22"/>
    <mergeCell ref="DQA21:DQA22"/>
    <mergeCell ref="DQB21:DQB22"/>
    <mergeCell ref="DPQ21:DPQ22"/>
    <mergeCell ref="DPR21:DPR22"/>
    <mergeCell ref="DPS21:DPS22"/>
    <mergeCell ref="DPT21:DPT22"/>
    <mergeCell ref="DPU21:DPU22"/>
    <mergeCell ref="DPV21:DPV22"/>
    <mergeCell ref="DPK21:DPK22"/>
    <mergeCell ref="DPL21:DPL22"/>
    <mergeCell ref="DPM21:DPM22"/>
    <mergeCell ref="DPN21:DPN22"/>
    <mergeCell ref="DPO21:DPO22"/>
    <mergeCell ref="DPP21:DPP22"/>
    <mergeCell ref="DPE21:DPE22"/>
    <mergeCell ref="DPF21:DPF22"/>
    <mergeCell ref="DPG21:DPG22"/>
    <mergeCell ref="DPH21:DPH22"/>
    <mergeCell ref="DPI21:DPI22"/>
    <mergeCell ref="DPJ21:DPJ22"/>
    <mergeCell ref="DOY21:DOY22"/>
    <mergeCell ref="DOZ21:DOZ22"/>
    <mergeCell ref="DPA21:DPA22"/>
    <mergeCell ref="DPB21:DPB22"/>
    <mergeCell ref="DPC21:DPC22"/>
    <mergeCell ref="DPD21:DPD22"/>
    <mergeCell ref="DOS21:DOS22"/>
    <mergeCell ref="DOT21:DOT22"/>
    <mergeCell ref="DOU21:DOU22"/>
    <mergeCell ref="DOV21:DOV22"/>
    <mergeCell ref="DOW21:DOW22"/>
    <mergeCell ref="DOX21:DOX22"/>
    <mergeCell ref="DRG21:DRG22"/>
    <mergeCell ref="DRH21:DRH22"/>
    <mergeCell ref="DRI21:DRI22"/>
    <mergeCell ref="DRJ21:DRJ22"/>
    <mergeCell ref="DRK21:DRK22"/>
    <mergeCell ref="DRL21:DRL22"/>
    <mergeCell ref="DRA21:DRA22"/>
    <mergeCell ref="DRB21:DRB22"/>
    <mergeCell ref="DRC21:DRC22"/>
    <mergeCell ref="DRD21:DRD22"/>
    <mergeCell ref="DRE21:DRE22"/>
    <mergeCell ref="DRF21:DRF22"/>
    <mergeCell ref="DQU21:DQU22"/>
    <mergeCell ref="DQV21:DQV22"/>
    <mergeCell ref="DQW21:DQW22"/>
    <mergeCell ref="DQX21:DQX22"/>
    <mergeCell ref="DQY21:DQY22"/>
    <mergeCell ref="DQZ21:DQZ22"/>
    <mergeCell ref="DQO21:DQO22"/>
    <mergeCell ref="DQP21:DQP22"/>
    <mergeCell ref="DQQ21:DQQ22"/>
    <mergeCell ref="DQR21:DQR22"/>
    <mergeCell ref="DQS21:DQS22"/>
    <mergeCell ref="DQT21:DQT22"/>
    <mergeCell ref="DQI21:DQI22"/>
    <mergeCell ref="DQJ21:DQJ22"/>
    <mergeCell ref="DQK21:DQK22"/>
    <mergeCell ref="DQL21:DQL22"/>
    <mergeCell ref="DQM21:DQM22"/>
    <mergeCell ref="DQN21:DQN22"/>
    <mergeCell ref="DQC21:DQC22"/>
    <mergeCell ref="DQD21:DQD22"/>
    <mergeCell ref="DQE21:DQE22"/>
    <mergeCell ref="DQF21:DQF22"/>
    <mergeCell ref="DQG21:DQG22"/>
    <mergeCell ref="DQH21:DQH22"/>
    <mergeCell ref="DSQ21:DSQ22"/>
    <mergeCell ref="DSR21:DSR22"/>
    <mergeCell ref="DSS21:DSS22"/>
    <mergeCell ref="DST21:DST22"/>
    <mergeCell ref="DSU21:DSU22"/>
    <mergeCell ref="DSV21:DSV22"/>
    <mergeCell ref="DSK21:DSK22"/>
    <mergeCell ref="DSL21:DSL22"/>
    <mergeCell ref="DSM21:DSM22"/>
    <mergeCell ref="DSN21:DSN22"/>
    <mergeCell ref="DSO21:DSO22"/>
    <mergeCell ref="DSP21:DSP22"/>
    <mergeCell ref="DSE21:DSE22"/>
    <mergeCell ref="DSF21:DSF22"/>
    <mergeCell ref="DSG21:DSG22"/>
    <mergeCell ref="DSH21:DSH22"/>
    <mergeCell ref="DSI21:DSI22"/>
    <mergeCell ref="DSJ21:DSJ22"/>
    <mergeCell ref="DRY21:DRY22"/>
    <mergeCell ref="DRZ21:DRZ22"/>
    <mergeCell ref="DSA21:DSA22"/>
    <mergeCell ref="DSB21:DSB22"/>
    <mergeCell ref="DSC21:DSC22"/>
    <mergeCell ref="DSD21:DSD22"/>
    <mergeCell ref="DRS21:DRS22"/>
    <mergeCell ref="DRT21:DRT22"/>
    <mergeCell ref="DRU21:DRU22"/>
    <mergeCell ref="DRV21:DRV22"/>
    <mergeCell ref="DRW21:DRW22"/>
    <mergeCell ref="DRX21:DRX22"/>
    <mergeCell ref="DRM21:DRM22"/>
    <mergeCell ref="DRN21:DRN22"/>
    <mergeCell ref="DRO21:DRO22"/>
    <mergeCell ref="DRP21:DRP22"/>
    <mergeCell ref="DRQ21:DRQ22"/>
    <mergeCell ref="DRR21:DRR22"/>
    <mergeCell ref="DUA21:DUA22"/>
    <mergeCell ref="DUB21:DUB22"/>
    <mergeCell ref="DUC21:DUC22"/>
    <mergeCell ref="DUD21:DUD22"/>
    <mergeCell ref="DUE21:DUE22"/>
    <mergeCell ref="DUF21:DUF22"/>
    <mergeCell ref="DTU21:DTU22"/>
    <mergeCell ref="DTV21:DTV22"/>
    <mergeCell ref="DTW21:DTW22"/>
    <mergeCell ref="DTX21:DTX22"/>
    <mergeCell ref="DTY21:DTY22"/>
    <mergeCell ref="DTZ21:DTZ22"/>
    <mergeCell ref="DTO21:DTO22"/>
    <mergeCell ref="DTP21:DTP22"/>
    <mergeCell ref="DTQ21:DTQ22"/>
    <mergeCell ref="DTR21:DTR22"/>
    <mergeCell ref="DTS21:DTS22"/>
    <mergeCell ref="DTT21:DTT22"/>
    <mergeCell ref="DTI21:DTI22"/>
    <mergeCell ref="DTJ21:DTJ22"/>
    <mergeCell ref="DTK21:DTK22"/>
    <mergeCell ref="DTL21:DTL22"/>
    <mergeCell ref="DTM21:DTM22"/>
    <mergeCell ref="DTN21:DTN22"/>
    <mergeCell ref="DTC21:DTC22"/>
    <mergeCell ref="DTD21:DTD22"/>
    <mergeCell ref="DTE21:DTE22"/>
    <mergeCell ref="DTF21:DTF22"/>
    <mergeCell ref="DTG21:DTG22"/>
    <mergeCell ref="DTH21:DTH22"/>
    <mergeCell ref="DSW21:DSW22"/>
    <mergeCell ref="DSX21:DSX22"/>
    <mergeCell ref="DSY21:DSY22"/>
    <mergeCell ref="DSZ21:DSZ22"/>
    <mergeCell ref="DTA21:DTA22"/>
    <mergeCell ref="DTB21:DTB22"/>
    <mergeCell ref="DVK21:DVK22"/>
    <mergeCell ref="DVL21:DVL22"/>
    <mergeCell ref="DVM21:DVM22"/>
    <mergeCell ref="DVN21:DVN22"/>
    <mergeCell ref="DVO21:DVO22"/>
    <mergeCell ref="DVP21:DVP22"/>
    <mergeCell ref="DVE21:DVE22"/>
    <mergeCell ref="DVF21:DVF22"/>
    <mergeCell ref="DVG21:DVG22"/>
    <mergeCell ref="DVH21:DVH22"/>
    <mergeCell ref="DVI21:DVI22"/>
    <mergeCell ref="DVJ21:DVJ22"/>
    <mergeCell ref="DUY21:DUY22"/>
    <mergeCell ref="DUZ21:DUZ22"/>
    <mergeCell ref="DVA21:DVA22"/>
    <mergeCell ref="DVB21:DVB22"/>
    <mergeCell ref="DVC21:DVC22"/>
    <mergeCell ref="DVD21:DVD22"/>
    <mergeCell ref="DUS21:DUS22"/>
    <mergeCell ref="DUT21:DUT22"/>
    <mergeCell ref="DUU21:DUU22"/>
    <mergeCell ref="DUV21:DUV22"/>
    <mergeCell ref="DUW21:DUW22"/>
    <mergeCell ref="DUX21:DUX22"/>
    <mergeCell ref="DUM21:DUM22"/>
    <mergeCell ref="DUN21:DUN22"/>
    <mergeCell ref="DUO21:DUO22"/>
    <mergeCell ref="DUP21:DUP22"/>
    <mergeCell ref="DUQ21:DUQ22"/>
    <mergeCell ref="DUR21:DUR22"/>
    <mergeCell ref="DUG21:DUG22"/>
    <mergeCell ref="DUH21:DUH22"/>
    <mergeCell ref="DUI21:DUI22"/>
    <mergeCell ref="DUJ21:DUJ22"/>
    <mergeCell ref="DUK21:DUK22"/>
    <mergeCell ref="DUL21:DUL22"/>
    <mergeCell ref="DWU21:DWU22"/>
    <mergeCell ref="DWV21:DWV22"/>
    <mergeCell ref="DWW21:DWW22"/>
    <mergeCell ref="DWX21:DWX22"/>
    <mergeCell ref="DWY21:DWY22"/>
    <mergeCell ref="DWZ21:DWZ22"/>
    <mergeCell ref="DWO21:DWO22"/>
    <mergeCell ref="DWP21:DWP22"/>
    <mergeCell ref="DWQ21:DWQ22"/>
    <mergeCell ref="DWR21:DWR22"/>
    <mergeCell ref="DWS21:DWS22"/>
    <mergeCell ref="DWT21:DWT22"/>
    <mergeCell ref="DWI21:DWI22"/>
    <mergeCell ref="DWJ21:DWJ22"/>
    <mergeCell ref="DWK21:DWK22"/>
    <mergeCell ref="DWL21:DWL22"/>
    <mergeCell ref="DWM21:DWM22"/>
    <mergeCell ref="DWN21:DWN22"/>
    <mergeCell ref="DWC21:DWC22"/>
    <mergeCell ref="DWD21:DWD22"/>
    <mergeCell ref="DWE21:DWE22"/>
    <mergeCell ref="DWF21:DWF22"/>
    <mergeCell ref="DWG21:DWG22"/>
    <mergeCell ref="DWH21:DWH22"/>
    <mergeCell ref="DVW21:DVW22"/>
    <mergeCell ref="DVX21:DVX22"/>
    <mergeCell ref="DVY21:DVY22"/>
    <mergeCell ref="DVZ21:DVZ22"/>
    <mergeCell ref="DWA21:DWA22"/>
    <mergeCell ref="DWB21:DWB22"/>
    <mergeCell ref="DVQ21:DVQ22"/>
    <mergeCell ref="DVR21:DVR22"/>
    <mergeCell ref="DVS21:DVS22"/>
    <mergeCell ref="DVT21:DVT22"/>
    <mergeCell ref="DVU21:DVU22"/>
    <mergeCell ref="DVV21:DVV22"/>
    <mergeCell ref="DYE21:DYE22"/>
    <mergeCell ref="DYF21:DYF22"/>
    <mergeCell ref="DYG21:DYG22"/>
    <mergeCell ref="DYH21:DYH22"/>
    <mergeCell ref="DYI21:DYI22"/>
    <mergeCell ref="DYJ21:DYJ22"/>
    <mergeCell ref="DXY21:DXY22"/>
    <mergeCell ref="DXZ21:DXZ22"/>
    <mergeCell ref="DYA21:DYA22"/>
    <mergeCell ref="DYB21:DYB22"/>
    <mergeCell ref="DYC21:DYC22"/>
    <mergeCell ref="DYD21:DYD22"/>
    <mergeCell ref="DXS21:DXS22"/>
    <mergeCell ref="DXT21:DXT22"/>
    <mergeCell ref="DXU21:DXU22"/>
    <mergeCell ref="DXV21:DXV22"/>
    <mergeCell ref="DXW21:DXW22"/>
    <mergeCell ref="DXX21:DXX22"/>
    <mergeCell ref="DXM21:DXM22"/>
    <mergeCell ref="DXN21:DXN22"/>
    <mergeCell ref="DXO21:DXO22"/>
    <mergeCell ref="DXP21:DXP22"/>
    <mergeCell ref="DXQ21:DXQ22"/>
    <mergeCell ref="DXR21:DXR22"/>
    <mergeCell ref="DXG21:DXG22"/>
    <mergeCell ref="DXH21:DXH22"/>
    <mergeCell ref="DXI21:DXI22"/>
    <mergeCell ref="DXJ21:DXJ22"/>
    <mergeCell ref="DXK21:DXK22"/>
    <mergeCell ref="DXL21:DXL22"/>
    <mergeCell ref="DXA21:DXA22"/>
    <mergeCell ref="DXB21:DXB22"/>
    <mergeCell ref="DXC21:DXC22"/>
    <mergeCell ref="DXD21:DXD22"/>
    <mergeCell ref="DXE21:DXE22"/>
    <mergeCell ref="DXF21:DXF22"/>
    <mergeCell ref="DZO21:DZO22"/>
    <mergeCell ref="DZP21:DZP22"/>
    <mergeCell ref="DZQ21:DZQ22"/>
    <mergeCell ref="DZR21:DZR22"/>
    <mergeCell ref="DZS21:DZS22"/>
    <mergeCell ref="DZT21:DZT22"/>
    <mergeCell ref="DZI21:DZI22"/>
    <mergeCell ref="DZJ21:DZJ22"/>
    <mergeCell ref="DZK21:DZK22"/>
    <mergeCell ref="DZL21:DZL22"/>
    <mergeCell ref="DZM21:DZM22"/>
    <mergeCell ref="DZN21:DZN22"/>
    <mergeCell ref="DZC21:DZC22"/>
    <mergeCell ref="DZD21:DZD22"/>
    <mergeCell ref="DZE21:DZE22"/>
    <mergeCell ref="DZF21:DZF22"/>
    <mergeCell ref="DZG21:DZG22"/>
    <mergeCell ref="DZH21:DZH22"/>
    <mergeCell ref="DYW21:DYW22"/>
    <mergeCell ref="DYX21:DYX22"/>
    <mergeCell ref="DYY21:DYY22"/>
    <mergeCell ref="DYZ21:DYZ22"/>
    <mergeCell ref="DZA21:DZA22"/>
    <mergeCell ref="DZB21:DZB22"/>
    <mergeCell ref="DYQ21:DYQ22"/>
    <mergeCell ref="DYR21:DYR22"/>
    <mergeCell ref="DYS21:DYS22"/>
    <mergeCell ref="DYT21:DYT22"/>
    <mergeCell ref="DYU21:DYU22"/>
    <mergeCell ref="DYV21:DYV22"/>
    <mergeCell ref="DYK21:DYK22"/>
    <mergeCell ref="DYL21:DYL22"/>
    <mergeCell ref="DYM21:DYM22"/>
    <mergeCell ref="DYN21:DYN22"/>
    <mergeCell ref="DYO21:DYO22"/>
    <mergeCell ref="DYP21:DYP22"/>
    <mergeCell ref="EAY21:EAY22"/>
    <mergeCell ref="EAZ21:EAZ22"/>
    <mergeCell ref="EBA21:EBA22"/>
    <mergeCell ref="EBB21:EBB22"/>
    <mergeCell ref="EBC21:EBC22"/>
    <mergeCell ref="EBD21:EBD22"/>
    <mergeCell ref="EAS21:EAS22"/>
    <mergeCell ref="EAT21:EAT22"/>
    <mergeCell ref="EAU21:EAU22"/>
    <mergeCell ref="EAV21:EAV22"/>
    <mergeCell ref="EAW21:EAW22"/>
    <mergeCell ref="EAX21:EAX22"/>
    <mergeCell ref="EAM21:EAM22"/>
    <mergeCell ref="EAN21:EAN22"/>
    <mergeCell ref="EAO21:EAO22"/>
    <mergeCell ref="EAP21:EAP22"/>
    <mergeCell ref="EAQ21:EAQ22"/>
    <mergeCell ref="EAR21:EAR22"/>
    <mergeCell ref="EAG21:EAG22"/>
    <mergeCell ref="EAH21:EAH22"/>
    <mergeCell ref="EAI21:EAI22"/>
    <mergeCell ref="EAJ21:EAJ22"/>
    <mergeCell ref="EAK21:EAK22"/>
    <mergeCell ref="EAL21:EAL22"/>
    <mergeCell ref="EAA21:EAA22"/>
    <mergeCell ref="EAB21:EAB22"/>
    <mergeCell ref="EAC21:EAC22"/>
    <mergeCell ref="EAD21:EAD22"/>
    <mergeCell ref="EAE21:EAE22"/>
    <mergeCell ref="EAF21:EAF22"/>
    <mergeCell ref="DZU21:DZU22"/>
    <mergeCell ref="DZV21:DZV22"/>
    <mergeCell ref="DZW21:DZW22"/>
    <mergeCell ref="DZX21:DZX22"/>
    <mergeCell ref="DZY21:DZY22"/>
    <mergeCell ref="DZZ21:DZZ22"/>
    <mergeCell ref="ECI21:ECI22"/>
    <mergeCell ref="ECJ21:ECJ22"/>
    <mergeCell ref="ECK21:ECK22"/>
    <mergeCell ref="ECL21:ECL22"/>
    <mergeCell ref="ECM21:ECM22"/>
    <mergeCell ref="ECN21:ECN22"/>
    <mergeCell ref="ECC21:ECC22"/>
    <mergeCell ref="ECD21:ECD22"/>
    <mergeCell ref="ECE21:ECE22"/>
    <mergeCell ref="ECF21:ECF22"/>
    <mergeCell ref="ECG21:ECG22"/>
    <mergeCell ref="ECH21:ECH22"/>
    <mergeCell ref="EBW21:EBW22"/>
    <mergeCell ref="EBX21:EBX22"/>
    <mergeCell ref="EBY21:EBY22"/>
    <mergeCell ref="EBZ21:EBZ22"/>
    <mergeCell ref="ECA21:ECA22"/>
    <mergeCell ref="ECB21:ECB22"/>
    <mergeCell ref="EBQ21:EBQ22"/>
    <mergeCell ref="EBR21:EBR22"/>
    <mergeCell ref="EBS21:EBS22"/>
    <mergeCell ref="EBT21:EBT22"/>
    <mergeCell ref="EBU21:EBU22"/>
    <mergeCell ref="EBV21:EBV22"/>
    <mergeCell ref="EBK21:EBK22"/>
    <mergeCell ref="EBL21:EBL22"/>
    <mergeCell ref="EBM21:EBM22"/>
    <mergeCell ref="EBN21:EBN22"/>
    <mergeCell ref="EBO21:EBO22"/>
    <mergeCell ref="EBP21:EBP22"/>
    <mergeCell ref="EBE21:EBE22"/>
    <mergeCell ref="EBF21:EBF22"/>
    <mergeCell ref="EBG21:EBG22"/>
    <mergeCell ref="EBH21:EBH22"/>
    <mergeCell ref="EBI21:EBI22"/>
    <mergeCell ref="EBJ21:EBJ22"/>
    <mergeCell ref="EDS21:EDS22"/>
    <mergeCell ref="EDT21:EDT22"/>
    <mergeCell ref="EDU21:EDU22"/>
    <mergeCell ref="EDV21:EDV22"/>
    <mergeCell ref="EDW21:EDW22"/>
    <mergeCell ref="EDX21:EDX22"/>
    <mergeCell ref="EDM21:EDM22"/>
    <mergeCell ref="EDN21:EDN22"/>
    <mergeCell ref="EDO21:EDO22"/>
    <mergeCell ref="EDP21:EDP22"/>
    <mergeCell ref="EDQ21:EDQ22"/>
    <mergeCell ref="EDR21:EDR22"/>
    <mergeCell ref="EDG21:EDG22"/>
    <mergeCell ref="EDH21:EDH22"/>
    <mergeCell ref="EDI21:EDI22"/>
    <mergeCell ref="EDJ21:EDJ22"/>
    <mergeCell ref="EDK21:EDK22"/>
    <mergeCell ref="EDL21:EDL22"/>
    <mergeCell ref="EDA21:EDA22"/>
    <mergeCell ref="EDB21:EDB22"/>
    <mergeCell ref="EDC21:EDC22"/>
    <mergeCell ref="EDD21:EDD22"/>
    <mergeCell ref="EDE21:EDE22"/>
    <mergeCell ref="EDF21:EDF22"/>
    <mergeCell ref="ECU21:ECU22"/>
    <mergeCell ref="ECV21:ECV22"/>
    <mergeCell ref="ECW21:ECW22"/>
    <mergeCell ref="ECX21:ECX22"/>
    <mergeCell ref="ECY21:ECY22"/>
    <mergeCell ref="ECZ21:ECZ22"/>
    <mergeCell ref="ECO21:ECO22"/>
    <mergeCell ref="ECP21:ECP22"/>
    <mergeCell ref="ECQ21:ECQ22"/>
    <mergeCell ref="ECR21:ECR22"/>
    <mergeCell ref="ECS21:ECS22"/>
    <mergeCell ref="ECT21:ECT22"/>
    <mergeCell ref="EFC21:EFC22"/>
    <mergeCell ref="EFD21:EFD22"/>
    <mergeCell ref="EFE21:EFE22"/>
    <mergeCell ref="EFF21:EFF22"/>
    <mergeCell ref="EFG21:EFG22"/>
    <mergeCell ref="EFH21:EFH22"/>
    <mergeCell ref="EEW21:EEW22"/>
    <mergeCell ref="EEX21:EEX22"/>
    <mergeCell ref="EEY21:EEY22"/>
    <mergeCell ref="EEZ21:EEZ22"/>
    <mergeCell ref="EFA21:EFA22"/>
    <mergeCell ref="EFB21:EFB22"/>
    <mergeCell ref="EEQ21:EEQ22"/>
    <mergeCell ref="EER21:EER22"/>
    <mergeCell ref="EES21:EES22"/>
    <mergeCell ref="EET21:EET22"/>
    <mergeCell ref="EEU21:EEU22"/>
    <mergeCell ref="EEV21:EEV22"/>
    <mergeCell ref="EEK21:EEK22"/>
    <mergeCell ref="EEL21:EEL22"/>
    <mergeCell ref="EEM21:EEM22"/>
    <mergeCell ref="EEN21:EEN22"/>
    <mergeCell ref="EEO21:EEO22"/>
    <mergeCell ref="EEP21:EEP22"/>
    <mergeCell ref="EEE21:EEE22"/>
    <mergeCell ref="EEF21:EEF22"/>
    <mergeCell ref="EEG21:EEG22"/>
    <mergeCell ref="EEH21:EEH22"/>
    <mergeCell ref="EEI21:EEI22"/>
    <mergeCell ref="EEJ21:EEJ22"/>
    <mergeCell ref="EDY21:EDY22"/>
    <mergeCell ref="EDZ21:EDZ22"/>
    <mergeCell ref="EEA21:EEA22"/>
    <mergeCell ref="EEB21:EEB22"/>
    <mergeCell ref="EEC21:EEC22"/>
    <mergeCell ref="EED21:EED22"/>
    <mergeCell ref="EGM21:EGM22"/>
    <mergeCell ref="EGN21:EGN22"/>
    <mergeCell ref="EGO21:EGO22"/>
    <mergeCell ref="EGP21:EGP22"/>
    <mergeCell ref="EGQ21:EGQ22"/>
    <mergeCell ref="EGR21:EGR22"/>
    <mergeCell ref="EGG21:EGG22"/>
    <mergeCell ref="EGH21:EGH22"/>
    <mergeCell ref="EGI21:EGI22"/>
    <mergeCell ref="EGJ21:EGJ22"/>
    <mergeCell ref="EGK21:EGK22"/>
    <mergeCell ref="EGL21:EGL22"/>
    <mergeCell ref="EGA21:EGA22"/>
    <mergeCell ref="EGB21:EGB22"/>
    <mergeCell ref="EGC21:EGC22"/>
    <mergeCell ref="EGD21:EGD22"/>
    <mergeCell ref="EGE21:EGE22"/>
    <mergeCell ref="EGF21:EGF22"/>
    <mergeCell ref="EFU21:EFU22"/>
    <mergeCell ref="EFV21:EFV22"/>
    <mergeCell ref="EFW21:EFW22"/>
    <mergeCell ref="EFX21:EFX22"/>
    <mergeCell ref="EFY21:EFY22"/>
    <mergeCell ref="EFZ21:EFZ22"/>
    <mergeCell ref="EFO21:EFO22"/>
    <mergeCell ref="EFP21:EFP22"/>
    <mergeCell ref="EFQ21:EFQ22"/>
    <mergeCell ref="EFR21:EFR22"/>
    <mergeCell ref="EFS21:EFS22"/>
    <mergeCell ref="EFT21:EFT22"/>
    <mergeCell ref="EFI21:EFI22"/>
    <mergeCell ref="EFJ21:EFJ22"/>
    <mergeCell ref="EFK21:EFK22"/>
    <mergeCell ref="EFL21:EFL22"/>
    <mergeCell ref="EFM21:EFM22"/>
    <mergeCell ref="EFN21:EFN22"/>
    <mergeCell ref="EHW21:EHW22"/>
    <mergeCell ref="EHX21:EHX22"/>
    <mergeCell ref="EHY21:EHY22"/>
    <mergeCell ref="EHZ21:EHZ22"/>
    <mergeCell ref="EIA21:EIA22"/>
    <mergeCell ref="EIB21:EIB22"/>
    <mergeCell ref="EHQ21:EHQ22"/>
    <mergeCell ref="EHR21:EHR22"/>
    <mergeCell ref="EHS21:EHS22"/>
    <mergeCell ref="EHT21:EHT22"/>
    <mergeCell ref="EHU21:EHU22"/>
    <mergeCell ref="EHV21:EHV22"/>
    <mergeCell ref="EHK21:EHK22"/>
    <mergeCell ref="EHL21:EHL22"/>
    <mergeCell ref="EHM21:EHM22"/>
    <mergeCell ref="EHN21:EHN22"/>
    <mergeCell ref="EHO21:EHO22"/>
    <mergeCell ref="EHP21:EHP22"/>
    <mergeCell ref="EHE21:EHE22"/>
    <mergeCell ref="EHF21:EHF22"/>
    <mergeCell ref="EHG21:EHG22"/>
    <mergeCell ref="EHH21:EHH22"/>
    <mergeCell ref="EHI21:EHI22"/>
    <mergeCell ref="EHJ21:EHJ22"/>
    <mergeCell ref="EGY21:EGY22"/>
    <mergeCell ref="EGZ21:EGZ22"/>
    <mergeCell ref="EHA21:EHA22"/>
    <mergeCell ref="EHB21:EHB22"/>
    <mergeCell ref="EHC21:EHC22"/>
    <mergeCell ref="EHD21:EHD22"/>
    <mergeCell ref="EGS21:EGS22"/>
    <mergeCell ref="EGT21:EGT22"/>
    <mergeCell ref="EGU21:EGU22"/>
    <mergeCell ref="EGV21:EGV22"/>
    <mergeCell ref="EGW21:EGW22"/>
    <mergeCell ref="EGX21:EGX22"/>
    <mergeCell ref="EJG21:EJG22"/>
    <mergeCell ref="EJH21:EJH22"/>
    <mergeCell ref="EJI21:EJI22"/>
    <mergeCell ref="EJJ21:EJJ22"/>
    <mergeCell ref="EJK21:EJK22"/>
    <mergeCell ref="EJL21:EJL22"/>
    <mergeCell ref="EJA21:EJA22"/>
    <mergeCell ref="EJB21:EJB22"/>
    <mergeCell ref="EJC21:EJC22"/>
    <mergeCell ref="EJD21:EJD22"/>
    <mergeCell ref="EJE21:EJE22"/>
    <mergeCell ref="EJF21:EJF22"/>
    <mergeCell ref="EIU21:EIU22"/>
    <mergeCell ref="EIV21:EIV22"/>
    <mergeCell ref="EIW21:EIW22"/>
    <mergeCell ref="EIX21:EIX22"/>
    <mergeCell ref="EIY21:EIY22"/>
    <mergeCell ref="EIZ21:EIZ22"/>
    <mergeCell ref="EIO21:EIO22"/>
    <mergeCell ref="EIP21:EIP22"/>
    <mergeCell ref="EIQ21:EIQ22"/>
    <mergeCell ref="EIR21:EIR22"/>
    <mergeCell ref="EIS21:EIS22"/>
    <mergeCell ref="EIT21:EIT22"/>
    <mergeCell ref="EII21:EII22"/>
    <mergeCell ref="EIJ21:EIJ22"/>
    <mergeCell ref="EIK21:EIK22"/>
    <mergeCell ref="EIL21:EIL22"/>
    <mergeCell ref="EIM21:EIM22"/>
    <mergeCell ref="EIN21:EIN22"/>
    <mergeCell ref="EIC21:EIC22"/>
    <mergeCell ref="EID21:EID22"/>
    <mergeCell ref="EIE21:EIE22"/>
    <mergeCell ref="EIF21:EIF22"/>
    <mergeCell ref="EIG21:EIG22"/>
    <mergeCell ref="EIH21:EIH22"/>
    <mergeCell ref="EKQ21:EKQ22"/>
    <mergeCell ref="EKR21:EKR22"/>
    <mergeCell ref="EKS21:EKS22"/>
    <mergeCell ref="EKT21:EKT22"/>
    <mergeCell ref="EKU21:EKU22"/>
    <mergeCell ref="EKV21:EKV22"/>
    <mergeCell ref="EKK21:EKK22"/>
    <mergeCell ref="EKL21:EKL22"/>
    <mergeCell ref="EKM21:EKM22"/>
    <mergeCell ref="EKN21:EKN22"/>
    <mergeCell ref="EKO21:EKO22"/>
    <mergeCell ref="EKP21:EKP22"/>
    <mergeCell ref="EKE21:EKE22"/>
    <mergeCell ref="EKF21:EKF22"/>
    <mergeCell ref="EKG21:EKG22"/>
    <mergeCell ref="EKH21:EKH22"/>
    <mergeCell ref="EKI21:EKI22"/>
    <mergeCell ref="EKJ21:EKJ22"/>
    <mergeCell ref="EJY21:EJY22"/>
    <mergeCell ref="EJZ21:EJZ22"/>
    <mergeCell ref="EKA21:EKA22"/>
    <mergeCell ref="EKB21:EKB22"/>
    <mergeCell ref="EKC21:EKC22"/>
    <mergeCell ref="EKD21:EKD22"/>
    <mergeCell ref="EJS21:EJS22"/>
    <mergeCell ref="EJT21:EJT22"/>
    <mergeCell ref="EJU21:EJU22"/>
    <mergeCell ref="EJV21:EJV22"/>
    <mergeCell ref="EJW21:EJW22"/>
    <mergeCell ref="EJX21:EJX22"/>
    <mergeCell ref="EJM21:EJM22"/>
    <mergeCell ref="EJN21:EJN22"/>
    <mergeCell ref="EJO21:EJO22"/>
    <mergeCell ref="EJP21:EJP22"/>
    <mergeCell ref="EJQ21:EJQ22"/>
    <mergeCell ref="EJR21:EJR22"/>
    <mergeCell ref="EMA21:EMA22"/>
    <mergeCell ref="EMB21:EMB22"/>
    <mergeCell ref="EMC21:EMC22"/>
    <mergeCell ref="EMD21:EMD22"/>
    <mergeCell ref="EME21:EME22"/>
    <mergeCell ref="EMF21:EMF22"/>
    <mergeCell ref="ELU21:ELU22"/>
    <mergeCell ref="ELV21:ELV22"/>
    <mergeCell ref="ELW21:ELW22"/>
    <mergeCell ref="ELX21:ELX22"/>
    <mergeCell ref="ELY21:ELY22"/>
    <mergeCell ref="ELZ21:ELZ22"/>
    <mergeCell ref="ELO21:ELO22"/>
    <mergeCell ref="ELP21:ELP22"/>
    <mergeCell ref="ELQ21:ELQ22"/>
    <mergeCell ref="ELR21:ELR22"/>
    <mergeCell ref="ELS21:ELS22"/>
    <mergeCell ref="ELT21:ELT22"/>
    <mergeCell ref="ELI21:ELI22"/>
    <mergeCell ref="ELJ21:ELJ22"/>
    <mergeCell ref="ELK21:ELK22"/>
    <mergeCell ref="ELL21:ELL22"/>
    <mergeCell ref="ELM21:ELM22"/>
    <mergeCell ref="ELN21:ELN22"/>
    <mergeCell ref="ELC21:ELC22"/>
    <mergeCell ref="ELD21:ELD22"/>
    <mergeCell ref="ELE21:ELE22"/>
    <mergeCell ref="ELF21:ELF22"/>
    <mergeCell ref="ELG21:ELG22"/>
    <mergeCell ref="ELH21:ELH22"/>
    <mergeCell ref="EKW21:EKW22"/>
    <mergeCell ref="EKX21:EKX22"/>
    <mergeCell ref="EKY21:EKY22"/>
    <mergeCell ref="EKZ21:EKZ22"/>
    <mergeCell ref="ELA21:ELA22"/>
    <mergeCell ref="ELB21:ELB22"/>
    <mergeCell ref="ENK21:ENK22"/>
    <mergeCell ref="ENL21:ENL22"/>
    <mergeCell ref="ENM21:ENM22"/>
    <mergeCell ref="ENN21:ENN22"/>
    <mergeCell ref="ENO21:ENO22"/>
    <mergeCell ref="ENP21:ENP22"/>
    <mergeCell ref="ENE21:ENE22"/>
    <mergeCell ref="ENF21:ENF22"/>
    <mergeCell ref="ENG21:ENG22"/>
    <mergeCell ref="ENH21:ENH22"/>
    <mergeCell ref="ENI21:ENI22"/>
    <mergeCell ref="ENJ21:ENJ22"/>
    <mergeCell ref="EMY21:EMY22"/>
    <mergeCell ref="EMZ21:EMZ22"/>
    <mergeCell ref="ENA21:ENA22"/>
    <mergeCell ref="ENB21:ENB22"/>
    <mergeCell ref="ENC21:ENC22"/>
    <mergeCell ref="END21:END22"/>
    <mergeCell ref="EMS21:EMS22"/>
    <mergeCell ref="EMT21:EMT22"/>
    <mergeCell ref="EMU21:EMU22"/>
    <mergeCell ref="EMV21:EMV22"/>
    <mergeCell ref="EMW21:EMW22"/>
    <mergeCell ref="EMX21:EMX22"/>
    <mergeCell ref="EMM21:EMM22"/>
    <mergeCell ref="EMN21:EMN22"/>
    <mergeCell ref="EMO21:EMO22"/>
    <mergeCell ref="EMP21:EMP22"/>
    <mergeCell ref="EMQ21:EMQ22"/>
    <mergeCell ref="EMR21:EMR22"/>
    <mergeCell ref="EMG21:EMG22"/>
    <mergeCell ref="EMH21:EMH22"/>
    <mergeCell ref="EMI21:EMI22"/>
    <mergeCell ref="EMJ21:EMJ22"/>
    <mergeCell ref="EMK21:EMK22"/>
    <mergeCell ref="EML21:EML22"/>
    <mergeCell ref="EOU21:EOU22"/>
    <mergeCell ref="EOV21:EOV22"/>
    <mergeCell ref="EOW21:EOW22"/>
    <mergeCell ref="EOX21:EOX22"/>
    <mergeCell ref="EOY21:EOY22"/>
    <mergeCell ref="EOZ21:EOZ22"/>
    <mergeCell ref="EOO21:EOO22"/>
    <mergeCell ref="EOP21:EOP22"/>
    <mergeCell ref="EOQ21:EOQ22"/>
    <mergeCell ref="EOR21:EOR22"/>
    <mergeCell ref="EOS21:EOS22"/>
    <mergeCell ref="EOT21:EOT22"/>
    <mergeCell ref="EOI21:EOI22"/>
    <mergeCell ref="EOJ21:EOJ22"/>
    <mergeCell ref="EOK21:EOK22"/>
    <mergeCell ref="EOL21:EOL22"/>
    <mergeCell ref="EOM21:EOM22"/>
    <mergeCell ref="EON21:EON22"/>
    <mergeCell ref="EOC21:EOC22"/>
    <mergeCell ref="EOD21:EOD22"/>
    <mergeCell ref="EOE21:EOE22"/>
    <mergeCell ref="EOF21:EOF22"/>
    <mergeCell ref="EOG21:EOG22"/>
    <mergeCell ref="EOH21:EOH22"/>
    <mergeCell ref="ENW21:ENW22"/>
    <mergeCell ref="ENX21:ENX22"/>
    <mergeCell ref="ENY21:ENY22"/>
    <mergeCell ref="ENZ21:ENZ22"/>
    <mergeCell ref="EOA21:EOA22"/>
    <mergeCell ref="EOB21:EOB22"/>
    <mergeCell ref="ENQ21:ENQ22"/>
    <mergeCell ref="ENR21:ENR22"/>
    <mergeCell ref="ENS21:ENS22"/>
    <mergeCell ref="ENT21:ENT22"/>
    <mergeCell ref="ENU21:ENU22"/>
    <mergeCell ref="ENV21:ENV22"/>
    <mergeCell ref="EQE21:EQE22"/>
    <mergeCell ref="EQF21:EQF22"/>
    <mergeCell ref="EQG21:EQG22"/>
    <mergeCell ref="EQH21:EQH22"/>
    <mergeCell ref="EQI21:EQI22"/>
    <mergeCell ref="EQJ21:EQJ22"/>
    <mergeCell ref="EPY21:EPY22"/>
    <mergeCell ref="EPZ21:EPZ22"/>
    <mergeCell ref="EQA21:EQA22"/>
    <mergeCell ref="EQB21:EQB22"/>
    <mergeCell ref="EQC21:EQC22"/>
    <mergeCell ref="EQD21:EQD22"/>
    <mergeCell ref="EPS21:EPS22"/>
    <mergeCell ref="EPT21:EPT22"/>
    <mergeCell ref="EPU21:EPU22"/>
    <mergeCell ref="EPV21:EPV22"/>
    <mergeCell ref="EPW21:EPW22"/>
    <mergeCell ref="EPX21:EPX22"/>
    <mergeCell ref="EPM21:EPM22"/>
    <mergeCell ref="EPN21:EPN22"/>
    <mergeCell ref="EPO21:EPO22"/>
    <mergeCell ref="EPP21:EPP22"/>
    <mergeCell ref="EPQ21:EPQ22"/>
    <mergeCell ref="EPR21:EPR22"/>
    <mergeCell ref="EPG21:EPG22"/>
    <mergeCell ref="EPH21:EPH22"/>
    <mergeCell ref="EPI21:EPI22"/>
    <mergeCell ref="EPJ21:EPJ22"/>
    <mergeCell ref="EPK21:EPK22"/>
    <mergeCell ref="EPL21:EPL22"/>
    <mergeCell ref="EPA21:EPA22"/>
    <mergeCell ref="EPB21:EPB22"/>
    <mergeCell ref="EPC21:EPC22"/>
    <mergeCell ref="EPD21:EPD22"/>
    <mergeCell ref="EPE21:EPE22"/>
    <mergeCell ref="EPF21:EPF22"/>
    <mergeCell ref="ERO21:ERO22"/>
    <mergeCell ref="ERP21:ERP22"/>
    <mergeCell ref="ERQ21:ERQ22"/>
    <mergeCell ref="ERR21:ERR22"/>
    <mergeCell ref="ERS21:ERS22"/>
    <mergeCell ref="ERT21:ERT22"/>
    <mergeCell ref="ERI21:ERI22"/>
    <mergeCell ref="ERJ21:ERJ22"/>
    <mergeCell ref="ERK21:ERK22"/>
    <mergeCell ref="ERL21:ERL22"/>
    <mergeCell ref="ERM21:ERM22"/>
    <mergeCell ref="ERN21:ERN22"/>
    <mergeCell ref="ERC21:ERC22"/>
    <mergeCell ref="ERD21:ERD22"/>
    <mergeCell ref="ERE21:ERE22"/>
    <mergeCell ref="ERF21:ERF22"/>
    <mergeCell ref="ERG21:ERG22"/>
    <mergeCell ref="ERH21:ERH22"/>
    <mergeCell ref="EQW21:EQW22"/>
    <mergeCell ref="EQX21:EQX22"/>
    <mergeCell ref="EQY21:EQY22"/>
    <mergeCell ref="EQZ21:EQZ22"/>
    <mergeCell ref="ERA21:ERA22"/>
    <mergeCell ref="ERB21:ERB22"/>
    <mergeCell ref="EQQ21:EQQ22"/>
    <mergeCell ref="EQR21:EQR22"/>
    <mergeCell ref="EQS21:EQS22"/>
    <mergeCell ref="EQT21:EQT22"/>
    <mergeCell ref="EQU21:EQU22"/>
    <mergeCell ref="EQV21:EQV22"/>
    <mergeCell ref="EQK21:EQK22"/>
    <mergeCell ref="EQL21:EQL22"/>
    <mergeCell ref="EQM21:EQM22"/>
    <mergeCell ref="EQN21:EQN22"/>
    <mergeCell ref="EQO21:EQO22"/>
    <mergeCell ref="EQP21:EQP22"/>
    <mergeCell ref="ESY21:ESY22"/>
    <mergeCell ref="ESZ21:ESZ22"/>
    <mergeCell ref="ETA21:ETA22"/>
    <mergeCell ref="ETB21:ETB22"/>
    <mergeCell ref="ETC21:ETC22"/>
    <mergeCell ref="ETD21:ETD22"/>
    <mergeCell ref="ESS21:ESS22"/>
    <mergeCell ref="EST21:EST22"/>
    <mergeCell ref="ESU21:ESU22"/>
    <mergeCell ref="ESV21:ESV22"/>
    <mergeCell ref="ESW21:ESW22"/>
    <mergeCell ref="ESX21:ESX22"/>
    <mergeCell ref="ESM21:ESM22"/>
    <mergeCell ref="ESN21:ESN22"/>
    <mergeCell ref="ESO21:ESO22"/>
    <mergeCell ref="ESP21:ESP22"/>
    <mergeCell ref="ESQ21:ESQ22"/>
    <mergeCell ref="ESR21:ESR22"/>
    <mergeCell ref="ESG21:ESG22"/>
    <mergeCell ref="ESH21:ESH22"/>
    <mergeCell ref="ESI21:ESI22"/>
    <mergeCell ref="ESJ21:ESJ22"/>
    <mergeCell ref="ESK21:ESK22"/>
    <mergeCell ref="ESL21:ESL22"/>
    <mergeCell ref="ESA21:ESA22"/>
    <mergeCell ref="ESB21:ESB22"/>
    <mergeCell ref="ESC21:ESC22"/>
    <mergeCell ref="ESD21:ESD22"/>
    <mergeCell ref="ESE21:ESE22"/>
    <mergeCell ref="ESF21:ESF22"/>
    <mergeCell ref="ERU21:ERU22"/>
    <mergeCell ref="ERV21:ERV22"/>
    <mergeCell ref="ERW21:ERW22"/>
    <mergeCell ref="ERX21:ERX22"/>
    <mergeCell ref="ERY21:ERY22"/>
    <mergeCell ref="ERZ21:ERZ22"/>
    <mergeCell ref="EUI21:EUI22"/>
    <mergeCell ref="EUJ21:EUJ22"/>
    <mergeCell ref="EUK21:EUK22"/>
    <mergeCell ref="EUL21:EUL22"/>
    <mergeCell ref="EUM21:EUM22"/>
    <mergeCell ref="EUN21:EUN22"/>
    <mergeCell ref="EUC21:EUC22"/>
    <mergeCell ref="EUD21:EUD22"/>
    <mergeCell ref="EUE21:EUE22"/>
    <mergeCell ref="EUF21:EUF22"/>
    <mergeCell ref="EUG21:EUG22"/>
    <mergeCell ref="EUH21:EUH22"/>
    <mergeCell ref="ETW21:ETW22"/>
    <mergeCell ref="ETX21:ETX22"/>
    <mergeCell ref="ETY21:ETY22"/>
    <mergeCell ref="ETZ21:ETZ22"/>
    <mergeCell ref="EUA21:EUA22"/>
    <mergeCell ref="EUB21:EUB22"/>
    <mergeCell ref="ETQ21:ETQ22"/>
    <mergeCell ref="ETR21:ETR22"/>
    <mergeCell ref="ETS21:ETS22"/>
    <mergeCell ref="ETT21:ETT22"/>
    <mergeCell ref="ETU21:ETU22"/>
    <mergeCell ref="ETV21:ETV22"/>
    <mergeCell ref="ETK21:ETK22"/>
    <mergeCell ref="ETL21:ETL22"/>
    <mergeCell ref="ETM21:ETM22"/>
    <mergeCell ref="ETN21:ETN22"/>
    <mergeCell ref="ETO21:ETO22"/>
    <mergeCell ref="ETP21:ETP22"/>
    <mergeCell ref="ETE21:ETE22"/>
    <mergeCell ref="ETF21:ETF22"/>
    <mergeCell ref="ETG21:ETG22"/>
    <mergeCell ref="ETH21:ETH22"/>
    <mergeCell ref="ETI21:ETI22"/>
    <mergeCell ref="ETJ21:ETJ22"/>
    <mergeCell ref="EVS21:EVS22"/>
    <mergeCell ref="EVT21:EVT22"/>
    <mergeCell ref="EVU21:EVU22"/>
    <mergeCell ref="EVV21:EVV22"/>
    <mergeCell ref="EVW21:EVW22"/>
    <mergeCell ref="EVX21:EVX22"/>
    <mergeCell ref="EVM21:EVM22"/>
    <mergeCell ref="EVN21:EVN22"/>
    <mergeCell ref="EVO21:EVO22"/>
    <mergeCell ref="EVP21:EVP22"/>
    <mergeCell ref="EVQ21:EVQ22"/>
    <mergeCell ref="EVR21:EVR22"/>
    <mergeCell ref="EVG21:EVG22"/>
    <mergeCell ref="EVH21:EVH22"/>
    <mergeCell ref="EVI21:EVI22"/>
    <mergeCell ref="EVJ21:EVJ22"/>
    <mergeCell ref="EVK21:EVK22"/>
    <mergeCell ref="EVL21:EVL22"/>
    <mergeCell ref="EVA21:EVA22"/>
    <mergeCell ref="EVB21:EVB22"/>
    <mergeCell ref="EVC21:EVC22"/>
    <mergeCell ref="EVD21:EVD22"/>
    <mergeCell ref="EVE21:EVE22"/>
    <mergeCell ref="EVF21:EVF22"/>
    <mergeCell ref="EUU21:EUU22"/>
    <mergeCell ref="EUV21:EUV22"/>
    <mergeCell ref="EUW21:EUW22"/>
    <mergeCell ref="EUX21:EUX22"/>
    <mergeCell ref="EUY21:EUY22"/>
    <mergeCell ref="EUZ21:EUZ22"/>
    <mergeCell ref="EUO21:EUO22"/>
    <mergeCell ref="EUP21:EUP22"/>
    <mergeCell ref="EUQ21:EUQ22"/>
    <mergeCell ref="EUR21:EUR22"/>
    <mergeCell ref="EUS21:EUS22"/>
    <mergeCell ref="EUT21:EUT22"/>
    <mergeCell ref="EXC21:EXC22"/>
    <mergeCell ref="EXD21:EXD22"/>
    <mergeCell ref="EXE21:EXE22"/>
    <mergeCell ref="EXF21:EXF22"/>
    <mergeCell ref="EXG21:EXG22"/>
    <mergeCell ref="EXH21:EXH22"/>
    <mergeCell ref="EWW21:EWW22"/>
    <mergeCell ref="EWX21:EWX22"/>
    <mergeCell ref="EWY21:EWY22"/>
    <mergeCell ref="EWZ21:EWZ22"/>
    <mergeCell ref="EXA21:EXA22"/>
    <mergeCell ref="EXB21:EXB22"/>
    <mergeCell ref="EWQ21:EWQ22"/>
    <mergeCell ref="EWR21:EWR22"/>
    <mergeCell ref="EWS21:EWS22"/>
    <mergeCell ref="EWT21:EWT22"/>
    <mergeCell ref="EWU21:EWU22"/>
    <mergeCell ref="EWV21:EWV22"/>
    <mergeCell ref="EWK21:EWK22"/>
    <mergeCell ref="EWL21:EWL22"/>
    <mergeCell ref="EWM21:EWM22"/>
    <mergeCell ref="EWN21:EWN22"/>
    <mergeCell ref="EWO21:EWO22"/>
    <mergeCell ref="EWP21:EWP22"/>
    <mergeCell ref="EWE21:EWE22"/>
    <mergeCell ref="EWF21:EWF22"/>
    <mergeCell ref="EWG21:EWG22"/>
    <mergeCell ref="EWH21:EWH22"/>
    <mergeCell ref="EWI21:EWI22"/>
    <mergeCell ref="EWJ21:EWJ22"/>
    <mergeCell ref="EVY21:EVY22"/>
    <mergeCell ref="EVZ21:EVZ22"/>
    <mergeCell ref="EWA21:EWA22"/>
    <mergeCell ref="EWB21:EWB22"/>
    <mergeCell ref="EWC21:EWC22"/>
    <mergeCell ref="EWD21:EWD22"/>
    <mergeCell ref="EYM21:EYM22"/>
    <mergeCell ref="EYN21:EYN22"/>
    <mergeCell ref="EYO21:EYO22"/>
    <mergeCell ref="EYP21:EYP22"/>
    <mergeCell ref="EYQ21:EYQ22"/>
    <mergeCell ref="EYR21:EYR22"/>
    <mergeCell ref="EYG21:EYG22"/>
    <mergeCell ref="EYH21:EYH22"/>
    <mergeCell ref="EYI21:EYI22"/>
    <mergeCell ref="EYJ21:EYJ22"/>
    <mergeCell ref="EYK21:EYK22"/>
    <mergeCell ref="EYL21:EYL22"/>
    <mergeCell ref="EYA21:EYA22"/>
    <mergeCell ref="EYB21:EYB22"/>
    <mergeCell ref="EYC21:EYC22"/>
    <mergeCell ref="EYD21:EYD22"/>
    <mergeCell ref="EYE21:EYE22"/>
    <mergeCell ref="EYF21:EYF22"/>
    <mergeCell ref="EXU21:EXU22"/>
    <mergeCell ref="EXV21:EXV22"/>
    <mergeCell ref="EXW21:EXW22"/>
    <mergeCell ref="EXX21:EXX22"/>
    <mergeCell ref="EXY21:EXY22"/>
    <mergeCell ref="EXZ21:EXZ22"/>
    <mergeCell ref="EXO21:EXO22"/>
    <mergeCell ref="EXP21:EXP22"/>
    <mergeCell ref="EXQ21:EXQ22"/>
    <mergeCell ref="EXR21:EXR22"/>
    <mergeCell ref="EXS21:EXS22"/>
    <mergeCell ref="EXT21:EXT22"/>
    <mergeCell ref="EXI21:EXI22"/>
    <mergeCell ref="EXJ21:EXJ22"/>
    <mergeCell ref="EXK21:EXK22"/>
    <mergeCell ref="EXL21:EXL22"/>
    <mergeCell ref="EXM21:EXM22"/>
    <mergeCell ref="EXN21:EXN22"/>
    <mergeCell ref="EZW21:EZW22"/>
    <mergeCell ref="EZX21:EZX22"/>
    <mergeCell ref="EZY21:EZY22"/>
    <mergeCell ref="EZZ21:EZZ22"/>
    <mergeCell ref="FAA21:FAA22"/>
    <mergeCell ref="FAB21:FAB22"/>
    <mergeCell ref="EZQ21:EZQ22"/>
    <mergeCell ref="EZR21:EZR22"/>
    <mergeCell ref="EZS21:EZS22"/>
    <mergeCell ref="EZT21:EZT22"/>
    <mergeCell ref="EZU21:EZU22"/>
    <mergeCell ref="EZV21:EZV22"/>
    <mergeCell ref="EZK21:EZK22"/>
    <mergeCell ref="EZL21:EZL22"/>
    <mergeCell ref="EZM21:EZM22"/>
    <mergeCell ref="EZN21:EZN22"/>
    <mergeCell ref="EZO21:EZO22"/>
    <mergeCell ref="EZP21:EZP22"/>
    <mergeCell ref="EZE21:EZE22"/>
    <mergeCell ref="EZF21:EZF22"/>
    <mergeCell ref="EZG21:EZG22"/>
    <mergeCell ref="EZH21:EZH22"/>
    <mergeCell ref="EZI21:EZI22"/>
    <mergeCell ref="EZJ21:EZJ22"/>
    <mergeCell ref="EYY21:EYY22"/>
    <mergeCell ref="EYZ21:EYZ22"/>
    <mergeCell ref="EZA21:EZA22"/>
    <mergeCell ref="EZB21:EZB22"/>
    <mergeCell ref="EZC21:EZC22"/>
    <mergeCell ref="EZD21:EZD22"/>
    <mergeCell ref="EYS21:EYS22"/>
    <mergeCell ref="EYT21:EYT22"/>
    <mergeCell ref="EYU21:EYU22"/>
    <mergeCell ref="EYV21:EYV22"/>
    <mergeCell ref="EYW21:EYW22"/>
    <mergeCell ref="EYX21:EYX22"/>
    <mergeCell ref="FBG21:FBG22"/>
    <mergeCell ref="FBH21:FBH22"/>
    <mergeCell ref="FBI21:FBI22"/>
    <mergeCell ref="FBJ21:FBJ22"/>
    <mergeCell ref="FBK21:FBK22"/>
    <mergeCell ref="FBL21:FBL22"/>
    <mergeCell ref="FBA21:FBA22"/>
    <mergeCell ref="FBB21:FBB22"/>
    <mergeCell ref="FBC21:FBC22"/>
    <mergeCell ref="FBD21:FBD22"/>
    <mergeCell ref="FBE21:FBE22"/>
    <mergeCell ref="FBF21:FBF22"/>
    <mergeCell ref="FAU21:FAU22"/>
    <mergeCell ref="FAV21:FAV22"/>
    <mergeCell ref="FAW21:FAW22"/>
    <mergeCell ref="FAX21:FAX22"/>
    <mergeCell ref="FAY21:FAY22"/>
    <mergeCell ref="FAZ21:FAZ22"/>
    <mergeCell ref="FAO21:FAO22"/>
    <mergeCell ref="FAP21:FAP22"/>
    <mergeCell ref="FAQ21:FAQ22"/>
    <mergeCell ref="FAR21:FAR22"/>
    <mergeCell ref="FAS21:FAS22"/>
    <mergeCell ref="FAT21:FAT22"/>
    <mergeCell ref="FAI21:FAI22"/>
    <mergeCell ref="FAJ21:FAJ22"/>
    <mergeCell ref="FAK21:FAK22"/>
    <mergeCell ref="FAL21:FAL22"/>
    <mergeCell ref="FAM21:FAM22"/>
    <mergeCell ref="FAN21:FAN22"/>
    <mergeCell ref="FAC21:FAC22"/>
    <mergeCell ref="FAD21:FAD22"/>
    <mergeCell ref="FAE21:FAE22"/>
    <mergeCell ref="FAF21:FAF22"/>
    <mergeCell ref="FAG21:FAG22"/>
    <mergeCell ref="FAH21:FAH22"/>
    <mergeCell ref="FCQ21:FCQ22"/>
    <mergeCell ref="FCR21:FCR22"/>
    <mergeCell ref="FCS21:FCS22"/>
    <mergeCell ref="FCT21:FCT22"/>
    <mergeCell ref="FCU21:FCU22"/>
    <mergeCell ref="FCV21:FCV22"/>
    <mergeCell ref="FCK21:FCK22"/>
    <mergeCell ref="FCL21:FCL22"/>
    <mergeCell ref="FCM21:FCM22"/>
    <mergeCell ref="FCN21:FCN22"/>
    <mergeCell ref="FCO21:FCO22"/>
    <mergeCell ref="FCP21:FCP22"/>
    <mergeCell ref="FCE21:FCE22"/>
    <mergeCell ref="FCF21:FCF22"/>
    <mergeCell ref="FCG21:FCG22"/>
    <mergeCell ref="FCH21:FCH22"/>
    <mergeCell ref="FCI21:FCI22"/>
    <mergeCell ref="FCJ21:FCJ22"/>
    <mergeCell ref="FBY21:FBY22"/>
    <mergeCell ref="FBZ21:FBZ22"/>
    <mergeCell ref="FCA21:FCA22"/>
    <mergeCell ref="FCB21:FCB22"/>
    <mergeCell ref="FCC21:FCC22"/>
    <mergeCell ref="FCD21:FCD22"/>
    <mergeCell ref="FBS21:FBS22"/>
    <mergeCell ref="FBT21:FBT22"/>
    <mergeCell ref="FBU21:FBU22"/>
    <mergeCell ref="FBV21:FBV22"/>
    <mergeCell ref="FBW21:FBW22"/>
    <mergeCell ref="FBX21:FBX22"/>
    <mergeCell ref="FBM21:FBM22"/>
    <mergeCell ref="FBN21:FBN22"/>
    <mergeCell ref="FBO21:FBO22"/>
    <mergeCell ref="FBP21:FBP22"/>
    <mergeCell ref="FBQ21:FBQ22"/>
    <mergeCell ref="FBR21:FBR22"/>
    <mergeCell ref="FEA21:FEA22"/>
    <mergeCell ref="FEB21:FEB22"/>
    <mergeCell ref="FEC21:FEC22"/>
    <mergeCell ref="FED21:FED22"/>
    <mergeCell ref="FEE21:FEE22"/>
    <mergeCell ref="FEF21:FEF22"/>
    <mergeCell ref="FDU21:FDU22"/>
    <mergeCell ref="FDV21:FDV22"/>
    <mergeCell ref="FDW21:FDW22"/>
    <mergeCell ref="FDX21:FDX22"/>
    <mergeCell ref="FDY21:FDY22"/>
    <mergeCell ref="FDZ21:FDZ22"/>
    <mergeCell ref="FDO21:FDO22"/>
    <mergeCell ref="FDP21:FDP22"/>
    <mergeCell ref="FDQ21:FDQ22"/>
    <mergeCell ref="FDR21:FDR22"/>
    <mergeCell ref="FDS21:FDS22"/>
    <mergeCell ref="FDT21:FDT22"/>
    <mergeCell ref="FDI21:FDI22"/>
    <mergeCell ref="FDJ21:FDJ22"/>
    <mergeCell ref="FDK21:FDK22"/>
    <mergeCell ref="FDL21:FDL22"/>
    <mergeCell ref="FDM21:FDM22"/>
    <mergeCell ref="FDN21:FDN22"/>
    <mergeCell ref="FDC21:FDC22"/>
    <mergeCell ref="FDD21:FDD22"/>
    <mergeCell ref="FDE21:FDE22"/>
    <mergeCell ref="FDF21:FDF22"/>
    <mergeCell ref="FDG21:FDG22"/>
    <mergeCell ref="FDH21:FDH22"/>
    <mergeCell ref="FCW21:FCW22"/>
    <mergeCell ref="FCX21:FCX22"/>
    <mergeCell ref="FCY21:FCY22"/>
    <mergeCell ref="FCZ21:FCZ22"/>
    <mergeCell ref="FDA21:FDA22"/>
    <mergeCell ref="FDB21:FDB22"/>
    <mergeCell ref="FFK21:FFK22"/>
    <mergeCell ref="FFL21:FFL22"/>
    <mergeCell ref="FFM21:FFM22"/>
    <mergeCell ref="FFN21:FFN22"/>
    <mergeCell ref="FFO21:FFO22"/>
    <mergeCell ref="FFP21:FFP22"/>
    <mergeCell ref="FFE21:FFE22"/>
    <mergeCell ref="FFF21:FFF22"/>
    <mergeCell ref="FFG21:FFG22"/>
    <mergeCell ref="FFH21:FFH22"/>
    <mergeCell ref="FFI21:FFI22"/>
    <mergeCell ref="FFJ21:FFJ22"/>
    <mergeCell ref="FEY21:FEY22"/>
    <mergeCell ref="FEZ21:FEZ22"/>
    <mergeCell ref="FFA21:FFA22"/>
    <mergeCell ref="FFB21:FFB22"/>
    <mergeCell ref="FFC21:FFC22"/>
    <mergeCell ref="FFD21:FFD22"/>
    <mergeCell ref="FES21:FES22"/>
    <mergeCell ref="FET21:FET22"/>
    <mergeCell ref="FEU21:FEU22"/>
    <mergeCell ref="FEV21:FEV22"/>
    <mergeCell ref="FEW21:FEW22"/>
    <mergeCell ref="FEX21:FEX22"/>
    <mergeCell ref="FEM21:FEM22"/>
    <mergeCell ref="FEN21:FEN22"/>
    <mergeCell ref="FEO21:FEO22"/>
    <mergeCell ref="FEP21:FEP22"/>
    <mergeCell ref="FEQ21:FEQ22"/>
    <mergeCell ref="FER21:FER22"/>
    <mergeCell ref="FEG21:FEG22"/>
    <mergeCell ref="FEH21:FEH22"/>
    <mergeCell ref="FEI21:FEI22"/>
    <mergeCell ref="FEJ21:FEJ22"/>
    <mergeCell ref="FEK21:FEK22"/>
    <mergeCell ref="FEL21:FEL22"/>
    <mergeCell ref="FGU21:FGU22"/>
    <mergeCell ref="FGV21:FGV22"/>
    <mergeCell ref="FGW21:FGW22"/>
    <mergeCell ref="FGX21:FGX22"/>
    <mergeCell ref="FGY21:FGY22"/>
    <mergeCell ref="FGZ21:FGZ22"/>
    <mergeCell ref="FGO21:FGO22"/>
    <mergeCell ref="FGP21:FGP22"/>
    <mergeCell ref="FGQ21:FGQ22"/>
    <mergeCell ref="FGR21:FGR22"/>
    <mergeCell ref="FGS21:FGS22"/>
    <mergeCell ref="FGT21:FGT22"/>
    <mergeCell ref="FGI21:FGI22"/>
    <mergeCell ref="FGJ21:FGJ22"/>
    <mergeCell ref="FGK21:FGK22"/>
    <mergeCell ref="FGL21:FGL22"/>
    <mergeCell ref="FGM21:FGM22"/>
    <mergeCell ref="FGN21:FGN22"/>
    <mergeCell ref="FGC21:FGC22"/>
    <mergeCell ref="FGD21:FGD22"/>
    <mergeCell ref="FGE21:FGE22"/>
    <mergeCell ref="FGF21:FGF22"/>
    <mergeCell ref="FGG21:FGG22"/>
    <mergeCell ref="FGH21:FGH22"/>
    <mergeCell ref="FFW21:FFW22"/>
    <mergeCell ref="FFX21:FFX22"/>
    <mergeCell ref="FFY21:FFY22"/>
    <mergeCell ref="FFZ21:FFZ22"/>
    <mergeCell ref="FGA21:FGA22"/>
    <mergeCell ref="FGB21:FGB22"/>
    <mergeCell ref="FFQ21:FFQ22"/>
    <mergeCell ref="FFR21:FFR22"/>
    <mergeCell ref="FFS21:FFS22"/>
    <mergeCell ref="FFT21:FFT22"/>
    <mergeCell ref="FFU21:FFU22"/>
    <mergeCell ref="FFV21:FFV22"/>
    <mergeCell ref="FIE21:FIE22"/>
    <mergeCell ref="FIF21:FIF22"/>
    <mergeCell ref="FIG21:FIG22"/>
    <mergeCell ref="FIH21:FIH22"/>
    <mergeCell ref="FII21:FII22"/>
    <mergeCell ref="FIJ21:FIJ22"/>
    <mergeCell ref="FHY21:FHY22"/>
    <mergeCell ref="FHZ21:FHZ22"/>
    <mergeCell ref="FIA21:FIA22"/>
    <mergeCell ref="FIB21:FIB22"/>
    <mergeCell ref="FIC21:FIC22"/>
    <mergeCell ref="FID21:FID22"/>
    <mergeCell ref="FHS21:FHS22"/>
    <mergeCell ref="FHT21:FHT22"/>
    <mergeCell ref="FHU21:FHU22"/>
    <mergeCell ref="FHV21:FHV22"/>
    <mergeCell ref="FHW21:FHW22"/>
    <mergeCell ref="FHX21:FHX22"/>
    <mergeCell ref="FHM21:FHM22"/>
    <mergeCell ref="FHN21:FHN22"/>
    <mergeCell ref="FHO21:FHO22"/>
    <mergeCell ref="FHP21:FHP22"/>
    <mergeCell ref="FHQ21:FHQ22"/>
    <mergeCell ref="FHR21:FHR22"/>
    <mergeCell ref="FHG21:FHG22"/>
    <mergeCell ref="FHH21:FHH22"/>
    <mergeCell ref="FHI21:FHI22"/>
    <mergeCell ref="FHJ21:FHJ22"/>
    <mergeCell ref="FHK21:FHK22"/>
    <mergeCell ref="FHL21:FHL22"/>
    <mergeCell ref="FHA21:FHA22"/>
    <mergeCell ref="FHB21:FHB22"/>
    <mergeCell ref="FHC21:FHC22"/>
    <mergeCell ref="FHD21:FHD22"/>
    <mergeCell ref="FHE21:FHE22"/>
    <mergeCell ref="FHF21:FHF22"/>
    <mergeCell ref="FJO21:FJO22"/>
    <mergeCell ref="FJP21:FJP22"/>
    <mergeCell ref="FJQ21:FJQ22"/>
    <mergeCell ref="FJR21:FJR22"/>
    <mergeCell ref="FJS21:FJS22"/>
    <mergeCell ref="FJT21:FJT22"/>
    <mergeCell ref="FJI21:FJI22"/>
    <mergeCell ref="FJJ21:FJJ22"/>
    <mergeCell ref="FJK21:FJK22"/>
    <mergeCell ref="FJL21:FJL22"/>
    <mergeCell ref="FJM21:FJM22"/>
    <mergeCell ref="FJN21:FJN22"/>
    <mergeCell ref="FJC21:FJC22"/>
    <mergeCell ref="FJD21:FJD22"/>
    <mergeCell ref="FJE21:FJE22"/>
    <mergeCell ref="FJF21:FJF22"/>
    <mergeCell ref="FJG21:FJG22"/>
    <mergeCell ref="FJH21:FJH22"/>
    <mergeCell ref="FIW21:FIW22"/>
    <mergeCell ref="FIX21:FIX22"/>
    <mergeCell ref="FIY21:FIY22"/>
    <mergeCell ref="FIZ21:FIZ22"/>
    <mergeCell ref="FJA21:FJA22"/>
    <mergeCell ref="FJB21:FJB22"/>
    <mergeCell ref="FIQ21:FIQ22"/>
    <mergeCell ref="FIR21:FIR22"/>
    <mergeCell ref="FIS21:FIS22"/>
    <mergeCell ref="FIT21:FIT22"/>
    <mergeCell ref="FIU21:FIU22"/>
    <mergeCell ref="FIV21:FIV22"/>
    <mergeCell ref="FIK21:FIK22"/>
    <mergeCell ref="FIL21:FIL22"/>
    <mergeCell ref="FIM21:FIM22"/>
    <mergeCell ref="FIN21:FIN22"/>
    <mergeCell ref="FIO21:FIO22"/>
    <mergeCell ref="FIP21:FIP22"/>
    <mergeCell ref="FKY21:FKY22"/>
    <mergeCell ref="FKZ21:FKZ22"/>
    <mergeCell ref="FLA21:FLA22"/>
    <mergeCell ref="FLB21:FLB22"/>
    <mergeCell ref="FLC21:FLC22"/>
    <mergeCell ref="FLD21:FLD22"/>
    <mergeCell ref="FKS21:FKS22"/>
    <mergeCell ref="FKT21:FKT22"/>
    <mergeCell ref="FKU21:FKU22"/>
    <mergeCell ref="FKV21:FKV22"/>
    <mergeCell ref="FKW21:FKW22"/>
    <mergeCell ref="FKX21:FKX22"/>
    <mergeCell ref="FKM21:FKM22"/>
    <mergeCell ref="FKN21:FKN22"/>
    <mergeCell ref="FKO21:FKO22"/>
    <mergeCell ref="FKP21:FKP22"/>
    <mergeCell ref="FKQ21:FKQ22"/>
    <mergeCell ref="FKR21:FKR22"/>
    <mergeCell ref="FKG21:FKG22"/>
    <mergeCell ref="FKH21:FKH22"/>
    <mergeCell ref="FKI21:FKI22"/>
    <mergeCell ref="FKJ21:FKJ22"/>
    <mergeCell ref="FKK21:FKK22"/>
    <mergeCell ref="FKL21:FKL22"/>
    <mergeCell ref="FKA21:FKA22"/>
    <mergeCell ref="FKB21:FKB22"/>
    <mergeCell ref="FKC21:FKC22"/>
    <mergeCell ref="FKD21:FKD22"/>
    <mergeCell ref="FKE21:FKE22"/>
    <mergeCell ref="FKF21:FKF22"/>
    <mergeCell ref="FJU21:FJU22"/>
    <mergeCell ref="FJV21:FJV22"/>
    <mergeCell ref="FJW21:FJW22"/>
    <mergeCell ref="FJX21:FJX22"/>
    <mergeCell ref="FJY21:FJY22"/>
    <mergeCell ref="FJZ21:FJZ22"/>
    <mergeCell ref="FMI21:FMI22"/>
    <mergeCell ref="FMJ21:FMJ22"/>
    <mergeCell ref="FMK21:FMK22"/>
    <mergeCell ref="FML21:FML22"/>
    <mergeCell ref="FMM21:FMM22"/>
    <mergeCell ref="FMN21:FMN22"/>
    <mergeCell ref="FMC21:FMC22"/>
    <mergeCell ref="FMD21:FMD22"/>
    <mergeCell ref="FME21:FME22"/>
    <mergeCell ref="FMF21:FMF22"/>
    <mergeCell ref="FMG21:FMG22"/>
    <mergeCell ref="FMH21:FMH22"/>
    <mergeCell ref="FLW21:FLW22"/>
    <mergeCell ref="FLX21:FLX22"/>
    <mergeCell ref="FLY21:FLY22"/>
    <mergeCell ref="FLZ21:FLZ22"/>
    <mergeCell ref="FMA21:FMA22"/>
    <mergeCell ref="FMB21:FMB22"/>
    <mergeCell ref="FLQ21:FLQ22"/>
    <mergeCell ref="FLR21:FLR22"/>
    <mergeCell ref="FLS21:FLS22"/>
    <mergeCell ref="FLT21:FLT22"/>
    <mergeCell ref="FLU21:FLU22"/>
    <mergeCell ref="FLV21:FLV22"/>
    <mergeCell ref="FLK21:FLK22"/>
    <mergeCell ref="FLL21:FLL22"/>
    <mergeCell ref="FLM21:FLM22"/>
    <mergeCell ref="FLN21:FLN22"/>
    <mergeCell ref="FLO21:FLO22"/>
    <mergeCell ref="FLP21:FLP22"/>
    <mergeCell ref="FLE21:FLE22"/>
    <mergeCell ref="FLF21:FLF22"/>
    <mergeCell ref="FLG21:FLG22"/>
    <mergeCell ref="FLH21:FLH22"/>
    <mergeCell ref="FLI21:FLI22"/>
    <mergeCell ref="FLJ21:FLJ22"/>
    <mergeCell ref="FNS21:FNS22"/>
    <mergeCell ref="FNT21:FNT22"/>
    <mergeCell ref="FNU21:FNU22"/>
    <mergeCell ref="FNV21:FNV22"/>
    <mergeCell ref="FNW21:FNW22"/>
    <mergeCell ref="FNX21:FNX22"/>
    <mergeCell ref="FNM21:FNM22"/>
    <mergeCell ref="FNN21:FNN22"/>
    <mergeCell ref="FNO21:FNO22"/>
    <mergeCell ref="FNP21:FNP22"/>
    <mergeCell ref="FNQ21:FNQ22"/>
    <mergeCell ref="FNR21:FNR22"/>
    <mergeCell ref="FNG21:FNG22"/>
    <mergeCell ref="FNH21:FNH22"/>
    <mergeCell ref="FNI21:FNI22"/>
    <mergeCell ref="FNJ21:FNJ22"/>
    <mergeCell ref="FNK21:FNK22"/>
    <mergeCell ref="FNL21:FNL22"/>
    <mergeCell ref="FNA21:FNA22"/>
    <mergeCell ref="FNB21:FNB22"/>
    <mergeCell ref="FNC21:FNC22"/>
    <mergeCell ref="FND21:FND22"/>
    <mergeCell ref="FNE21:FNE22"/>
    <mergeCell ref="FNF21:FNF22"/>
    <mergeCell ref="FMU21:FMU22"/>
    <mergeCell ref="FMV21:FMV22"/>
    <mergeCell ref="FMW21:FMW22"/>
    <mergeCell ref="FMX21:FMX22"/>
    <mergeCell ref="FMY21:FMY22"/>
    <mergeCell ref="FMZ21:FMZ22"/>
    <mergeCell ref="FMO21:FMO22"/>
    <mergeCell ref="FMP21:FMP22"/>
    <mergeCell ref="FMQ21:FMQ22"/>
    <mergeCell ref="FMR21:FMR22"/>
    <mergeCell ref="FMS21:FMS22"/>
    <mergeCell ref="FMT21:FMT22"/>
    <mergeCell ref="FPC21:FPC22"/>
    <mergeCell ref="FPD21:FPD22"/>
    <mergeCell ref="FPE21:FPE22"/>
    <mergeCell ref="FPF21:FPF22"/>
    <mergeCell ref="FPG21:FPG22"/>
    <mergeCell ref="FPH21:FPH22"/>
    <mergeCell ref="FOW21:FOW22"/>
    <mergeCell ref="FOX21:FOX22"/>
    <mergeCell ref="FOY21:FOY22"/>
    <mergeCell ref="FOZ21:FOZ22"/>
    <mergeCell ref="FPA21:FPA22"/>
    <mergeCell ref="FPB21:FPB22"/>
    <mergeCell ref="FOQ21:FOQ22"/>
    <mergeCell ref="FOR21:FOR22"/>
    <mergeCell ref="FOS21:FOS22"/>
    <mergeCell ref="FOT21:FOT22"/>
    <mergeCell ref="FOU21:FOU22"/>
    <mergeCell ref="FOV21:FOV22"/>
    <mergeCell ref="FOK21:FOK22"/>
    <mergeCell ref="FOL21:FOL22"/>
    <mergeCell ref="FOM21:FOM22"/>
    <mergeCell ref="FON21:FON22"/>
    <mergeCell ref="FOO21:FOO22"/>
    <mergeCell ref="FOP21:FOP22"/>
    <mergeCell ref="FOE21:FOE22"/>
    <mergeCell ref="FOF21:FOF22"/>
    <mergeCell ref="FOG21:FOG22"/>
    <mergeCell ref="FOH21:FOH22"/>
    <mergeCell ref="FOI21:FOI22"/>
    <mergeCell ref="FOJ21:FOJ22"/>
    <mergeCell ref="FNY21:FNY22"/>
    <mergeCell ref="FNZ21:FNZ22"/>
    <mergeCell ref="FOA21:FOA22"/>
    <mergeCell ref="FOB21:FOB22"/>
    <mergeCell ref="FOC21:FOC22"/>
    <mergeCell ref="FOD21:FOD22"/>
    <mergeCell ref="FQM21:FQM22"/>
    <mergeCell ref="FQN21:FQN22"/>
    <mergeCell ref="FQO21:FQO22"/>
    <mergeCell ref="FQP21:FQP22"/>
    <mergeCell ref="FQQ21:FQQ22"/>
    <mergeCell ref="FQR21:FQR22"/>
    <mergeCell ref="FQG21:FQG22"/>
    <mergeCell ref="FQH21:FQH22"/>
    <mergeCell ref="FQI21:FQI22"/>
    <mergeCell ref="FQJ21:FQJ22"/>
    <mergeCell ref="FQK21:FQK22"/>
    <mergeCell ref="FQL21:FQL22"/>
    <mergeCell ref="FQA21:FQA22"/>
    <mergeCell ref="FQB21:FQB22"/>
    <mergeCell ref="FQC21:FQC22"/>
    <mergeCell ref="FQD21:FQD22"/>
    <mergeCell ref="FQE21:FQE22"/>
    <mergeCell ref="FQF21:FQF22"/>
    <mergeCell ref="FPU21:FPU22"/>
    <mergeCell ref="FPV21:FPV22"/>
    <mergeCell ref="FPW21:FPW22"/>
    <mergeCell ref="FPX21:FPX22"/>
    <mergeCell ref="FPY21:FPY22"/>
    <mergeCell ref="FPZ21:FPZ22"/>
    <mergeCell ref="FPO21:FPO22"/>
    <mergeCell ref="FPP21:FPP22"/>
    <mergeCell ref="FPQ21:FPQ22"/>
    <mergeCell ref="FPR21:FPR22"/>
    <mergeCell ref="FPS21:FPS22"/>
    <mergeCell ref="FPT21:FPT22"/>
    <mergeCell ref="FPI21:FPI22"/>
    <mergeCell ref="FPJ21:FPJ22"/>
    <mergeCell ref="FPK21:FPK22"/>
    <mergeCell ref="FPL21:FPL22"/>
    <mergeCell ref="FPM21:FPM22"/>
    <mergeCell ref="FPN21:FPN22"/>
    <mergeCell ref="FRW21:FRW22"/>
    <mergeCell ref="FRX21:FRX22"/>
    <mergeCell ref="FRY21:FRY22"/>
    <mergeCell ref="FRZ21:FRZ22"/>
    <mergeCell ref="FSA21:FSA22"/>
    <mergeCell ref="FSB21:FSB22"/>
    <mergeCell ref="FRQ21:FRQ22"/>
    <mergeCell ref="FRR21:FRR22"/>
    <mergeCell ref="FRS21:FRS22"/>
    <mergeCell ref="FRT21:FRT22"/>
    <mergeCell ref="FRU21:FRU22"/>
    <mergeCell ref="FRV21:FRV22"/>
    <mergeCell ref="FRK21:FRK22"/>
    <mergeCell ref="FRL21:FRL22"/>
    <mergeCell ref="FRM21:FRM22"/>
    <mergeCell ref="FRN21:FRN22"/>
    <mergeCell ref="FRO21:FRO22"/>
    <mergeCell ref="FRP21:FRP22"/>
    <mergeCell ref="FRE21:FRE22"/>
    <mergeCell ref="FRF21:FRF22"/>
    <mergeCell ref="FRG21:FRG22"/>
    <mergeCell ref="FRH21:FRH22"/>
    <mergeCell ref="FRI21:FRI22"/>
    <mergeCell ref="FRJ21:FRJ22"/>
    <mergeCell ref="FQY21:FQY22"/>
    <mergeCell ref="FQZ21:FQZ22"/>
    <mergeCell ref="FRA21:FRA22"/>
    <mergeCell ref="FRB21:FRB22"/>
    <mergeCell ref="FRC21:FRC22"/>
    <mergeCell ref="FRD21:FRD22"/>
    <mergeCell ref="FQS21:FQS22"/>
    <mergeCell ref="FQT21:FQT22"/>
    <mergeCell ref="FQU21:FQU22"/>
    <mergeCell ref="FQV21:FQV22"/>
    <mergeCell ref="FQW21:FQW22"/>
    <mergeCell ref="FQX21:FQX22"/>
    <mergeCell ref="FTG21:FTG22"/>
    <mergeCell ref="FTH21:FTH22"/>
    <mergeCell ref="FTI21:FTI22"/>
    <mergeCell ref="FTJ21:FTJ22"/>
    <mergeCell ref="FTK21:FTK22"/>
    <mergeCell ref="FTL21:FTL22"/>
    <mergeCell ref="FTA21:FTA22"/>
    <mergeCell ref="FTB21:FTB22"/>
    <mergeCell ref="FTC21:FTC22"/>
    <mergeCell ref="FTD21:FTD22"/>
    <mergeCell ref="FTE21:FTE22"/>
    <mergeCell ref="FTF21:FTF22"/>
    <mergeCell ref="FSU21:FSU22"/>
    <mergeCell ref="FSV21:FSV22"/>
    <mergeCell ref="FSW21:FSW22"/>
    <mergeCell ref="FSX21:FSX22"/>
    <mergeCell ref="FSY21:FSY22"/>
    <mergeCell ref="FSZ21:FSZ22"/>
    <mergeCell ref="FSO21:FSO22"/>
    <mergeCell ref="FSP21:FSP22"/>
    <mergeCell ref="FSQ21:FSQ22"/>
    <mergeCell ref="FSR21:FSR22"/>
    <mergeCell ref="FSS21:FSS22"/>
    <mergeCell ref="FST21:FST22"/>
    <mergeCell ref="FSI21:FSI22"/>
    <mergeCell ref="FSJ21:FSJ22"/>
    <mergeCell ref="FSK21:FSK22"/>
    <mergeCell ref="FSL21:FSL22"/>
    <mergeCell ref="FSM21:FSM22"/>
    <mergeCell ref="FSN21:FSN22"/>
    <mergeCell ref="FSC21:FSC22"/>
    <mergeCell ref="FSD21:FSD22"/>
    <mergeCell ref="FSE21:FSE22"/>
    <mergeCell ref="FSF21:FSF22"/>
    <mergeCell ref="FSG21:FSG22"/>
    <mergeCell ref="FSH21:FSH22"/>
    <mergeCell ref="FUQ21:FUQ22"/>
    <mergeCell ref="FUR21:FUR22"/>
    <mergeCell ref="FUS21:FUS22"/>
    <mergeCell ref="FUT21:FUT22"/>
    <mergeCell ref="FUU21:FUU22"/>
    <mergeCell ref="FUV21:FUV22"/>
    <mergeCell ref="FUK21:FUK22"/>
    <mergeCell ref="FUL21:FUL22"/>
    <mergeCell ref="FUM21:FUM22"/>
    <mergeCell ref="FUN21:FUN22"/>
    <mergeCell ref="FUO21:FUO22"/>
    <mergeCell ref="FUP21:FUP22"/>
    <mergeCell ref="FUE21:FUE22"/>
    <mergeCell ref="FUF21:FUF22"/>
    <mergeCell ref="FUG21:FUG22"/>
    <mergeCell ref="FUH21:FUH22"/>
    <mergeCell ref="FUI21:FUI22"/>
    <mergeCell ref="FUJ21:FUJ22"/>
    <mergeCell ref="FTY21:FTY22"/>
    <mergeCell ref="FTZ21:FTZ22"/>
    <mergeCell ref="FUA21:FUA22"/>
    <mergeCell ref="FUB21:FUB22"/>
    <mergeCell ref="FUC21:FUC22"/>
    <mergeCell ref="FUD21:FUD22"/>
    <mergeCell ref="FTS21:FTS22"/>
    <mergeCell ref="FTT21:FTT22"/>
    <mergeCell ref="FTU21:FTU22"/>
    <mergeCell ref="FTV21:FTV22"/>
    <mergeCell ref="FTW21:FTW22"/>
    <mergeCell ref="FTX21:FTX22"/>
    <mergeCell ref="FTM21:FTM22"/>
    <mergeCell ref="FTN21:FTN22"/>
    <mergeCell ref="FTO21:FTO22"/>
    <mergeCell ref="FTP21:FTP22"/>
    <mergeCell ref="FTQ21:FTQ22"/>
    <mergeCell ref="FTR21:FTR22"/>
    <mergeCell ref="FWA21:FWA22"/>
    <mergeCell ref="FWB21:FWB22"/>
    <mergeCell ref="FWC21:FWC22"/>
    <mergeCell ref="FWD21:FWD22"/>
    <mergeCell ref="FWE21:FWE22"/>
    <mergeCell ref="FWF21:FWF22"/>
    <mergeCell ref="FVU21:FVU22"/>
    <mergeCell ref="FVV21:FVV22"/>
    <mergeCell ref="FVW21:FVW22"/>
    <mergeCell ref="FVX21:FVX22"/>
    <mergeCell ref="FVY21:FVY22"/>
    <mergeCell ref="FVZ21:FVZ22"/>
    <mergeCell ref="FVO21:FVO22"/>
    <mergeCell ref="FVP21:FVP22"/>
    <mergeCell ref="FVQ21:FVQ22"/>
    <mergeCell ref="FVR21:FVR22"/>
    <mergeCell ref="FVS21:FVS22"/>
    <mergeCell ref="FVT21:FVT22"/>
    <mergeCell ref="FVI21:FVI22"/>
    <mergeCell ref="FVJ21:FVJ22"/>
    <mergeCell ref="FVK21:FVK22"/>
    <mergeCell ref="FVL21:FVL22"/>
    <mergeCell ref="FVM21:FVM22"/>
    <mergeCell ref="FVN21:FVN22"/>
    <mergeCell ref="FVC21:FVC22"/>
    <mergeCell ref="FVD21:FVD22"/>
    <mergeCell ref="FVE21:FVE22"/>
    <mergeCell ref="FVF21:FVF22"/>
    <mergeCell ref="FVG21:FVG22"/>
    <mergeCell ref="FVH21:FVH22"/>
    <mergeCell ref="FUW21:FUW22"/>
    <mergeCell ref="FUX21:FUX22"/>
    <mergeCell ref="FUY21:FUY22"/>
    <mergeCell ref="FUZ21:FUZ22"/>
    <mergeCell ref="FVA21:FVA22"/>
    <mergeCell ref="FVB21:FVB22"/>
    <mergeCell ref="FXK21:FXK22"/>
    <mergeCell ref="FXL21:FXL22"/>
    <mergeCell ref="FXM21:FXM22"/>
    <mergeCell ref="FXN21:FXN22"/>
    <mergeCell ref="FXO21:FXO22"/>
    <mergeCell ref="FXP21:FXP22"/>
    <mergeCell ref="FXE21:FXE22"/>
    <mergeCell ref="FXF21:FXF22"/>
    <mergeCell ref="FXG21:FXG22"/>
    <mergeCell ref="FXH21:FXH22"/>
    <mergeCell ref="FXI21:FXI22"/>
    <mergeCell ref="FXJ21:FXJ22"/>
    <mergeCell ref="FWY21:FWY22"/>
    <mergeCell ref="FWZ21:FWZ22"/>
    <mergeCell ref="FXA21:FXA22"/>
    <mergeCell ref="FXB21:FXB22"/>
    <mergeCell ref="FXC21:FXC22"/>
    <mergeCell ref="FXD21:FXD22"/>
    <mergeCell ref="FWS21:FWS22"/>
    <mergeCell ref="FWT21:FWT22"/>
    <mergeCell ref="FWU21:FWU22"/>
    <mergeCell ref="FWV21:FWV22"/>
    <mergeCell ref="FWW21:FWW22"/>
    <mergeCell ref="FWX21:FWX22"/>
    <mergeCell ref="FWM21:FWM22"/>
    <mergeCell ref="FWN21:FWN22"/>
    <mergeCell ref="FWO21:FWO22"/>
    <mergeCell ref="FWP21:FWP22"/>
    <mergeCell ref="FWQ21:FWQ22"/>
    <mergeCell ref="FWR21:FWR22"/>
    <mergeCell ref="FWG21:FWG22"/>
    <mergeCell ref="FWH21:FWH22"/>
    <mergeCell ref="FWI21:FWI22"/>
    <mergeCell ref="FWJ21:FWJ22"/>
    <mergeCell ref="FWK21:FWK22"/>
    <mergeCell ref="FWL21:FWL22"/>
    <mergeCell ref="FYU21:FYU22"/>
    <mergeCell ref="FYV21:FYV22"/>
    <mergeCell ref="FYW21:FYW22"/>
    <mergeCell ref="FYX21:FYX22"/>
    <mergeCell ref="FYY21:FYY22"/>
    <mergeCell ref="FYZ21:FYZ22"/>
    <mergeCell ref="FYO21:FYO22"/>
    <mergeCell ref="FYP21:FYP22"/>
    <mergeCell ref="FYQ21:FYQ22"/>
    <mergeCell ref="FYR21:FYR22"/>
    <mergeCell ref="FYS21:FYS22"/>
    <mergeCell ref="FYT21:FYT22"/>
    <mergeCell ref="FYI21:FYI22"/>
    <mergeCell ref="FYJ21:FYJ22"/>
    <mergeCell ref="FYK21:FYK22"/>
    <mergeCell ref="FYL21:FYL22"/>
    <mergeCell ref="FYM21:FYM22"/>
    <mergeCell ref="FYN21:FYN22"/>
    <mergeCell ref="FYC21:FYC22"/>
    <mergeCell ref="FYD21:FYD22"/>
    <mergeCell ref="FYE21:FYE22"/>
    <mergeCell ref="FYF21:FYF22"/>
    <mergeCell ref="FYG21:FYG22"/>
    <mergeCell ref="FYH21:FYH22"/>
    <mergeCell ref="FXW21:FXW22"/>
    <mergeCell ref="FXX21:FXX22"/>
    <mergeCell ref="FXY21:FXY22"/>
    <mergeCell ref="FXZ21:FXZ22"/>
    <mergeCell ref="FYA21:FYA22"/>
    <mergeCell ref="FYB21:FYB22"/>
    <mergeCell ref="FXQ21:FXQ22"/>
    <mergeCell ref="FXR21:FXR22"/>
    <mergeCell ref="FXS21:FXS22"/>
    <mergeCell ref="FXT21:FXT22"/>
    <mergeCell ref="FXU21:FXU22"/>
    <mergeCell ref="FXV21:FXV22"/>
    <mergeCell ref="GAE21:GAE22"/>
    <mergeCell ref="GAF21:GAF22"/>
    <mergeCell ref="GAG21:GAG22"/>
    <mergeCell ref="GAH21:GAH22"/>
    <mergeCell ref="GAI21:GAI22"/>
    <mergeCell ref="GAJ21:GAJ22"/>
    <mergeCell ref="FZY21:FZY22"/>
    <mergeCell ref="FZZ21:FZZ22"/>
    <mergeCell ref="GAA21:GAA22"/>
    <mergeCell ref="GAB21:GAB22"/>
    <mergeCell ref="GAC21:GAC22"/>
    <mergeCell ref="GAD21:GAD22"/>
    <mergeCell ref="FZS21:FZS22"/>
    <mergeCell ref="FZT21:FZT22"/>
    <mergeCell ref="FZU21:FZU22"/>
    <mergeCell ref="FZV21:FZV22"/>
    <mergeCell ref="FZW21:FZW22"/>
    <mergeCell ref="FZX21:FZX22"/>
    <mergeCell ref="FZM21:FZM22"/>
    <mergeCell ref="FZN21:FZN22"/>
    <mergeCell ref="FZO21:FZO22"/>
    <mergeCell ref="FZP21:FZP22"/>
    <mergeCell ref="FZQ21:FZQ22"/>
    <mergeCell ref="FZR21:FZR22"/>
    <mergeCell ref="FZG21:FZG22"/>
    <mergeCell ref="FZH21:FZH22"/>
    <mergeCell ref="FZI21:FZI22"/>
    <mergeCell ref="FZJ21:FZJ22"/>
    <mergeCell ref="FZK21:FZK22"/>
    <mergeCell ref="FZL21:FZL22"/>
    <mergeCell ref="FZA21:FZA22"/>
    <mergeCell ref="FZB21:FZB22"/>
    <mergeCell ref="FZC21:FZC22"/>
    <mergeCell ref="FZD21:FZD22"/>
    <mergeCell ref="FZE21:FZE22"/>
    <mergeCell ref="FZF21:FZF22"/>
    <mergeCell ref="GBO21:GBO22"/>
    <mergeCell ref="GBP21:GBP22"/>
    <mergeCell ref="GBQ21:GBQ22"/>
    <mergeCell ref="GBR21:GBR22"/>
    <mergeCell ref="GBS21:GBS22"/>
    <mergeCell ref="GBT21:GBT22"/>
    <mergeCell ref="GBI21:GBI22"/>
    <mergeCell ref="GBJ21:GBJ22"/>
    <mergeCell ref="GBK21:GBK22"/>
    <mergeCell ref="GBL21:GBL22"/>
    <mergeCell ref="GBM21:GBM22"/>
    <mergeCell ref="GBN21:GBN22"/>
    <mergeCell ref="GBC21:GBC22"/>
    <mergeCell ref="GBD21:GBD22"/>
    <mergeCell ref="GBE21:GBE22"/>
    <mergeCell ref="GBF21:GBF22"/>
    <mergeCell ref="GBG21:GBG22"/>
    <mergeCell ref="GBH21:GBH22"/>
    <mergeCell ref="GAW21:GAW22"/>
    <mergeCell ref="GAX21:GAX22"/>
    <mergeCell ref="GAY21:GAY22"/>
    <mergeCell ref="GAZ21:GAZ22"/>
    <mergeCell ref="GBA21:GBA22"/>
    <mergeCell ref="GBB21:GBB22"/>
    <mergeCell ref="GAQ21:GAQ22"/>
    <mergeCell ref="GAR21:GAR22"/>
    <mergeCell ref="GAS21:GAS22"/>
    <mergeCell ref="GAT21:GAT22"/>
    <mergeCell ref="GAU21:GAU22"/>
    <mergeCell ref="GAV21:GAV22"/>
    <mergeCell ref="GAK21:GAK22"/>
    <mergeCell ref="GAL21:GAL22"/>
    <mergeCell ref="GAM21:GAM22"/>
    <mergeCell ref="GAN21:GAN22"/>
    <mergeCell ref="GAO21:GAO22"/>
    <mergeCell ref="GAP21:GAP22"/>
    <mergeCell ref="GCY21:GCY22"/>
    <mergeCell ref="GCZ21:GCZ22"/>
    <mergeCell ref="GDA21:GDA22"/>
    <mergeCell ref="GDB21:GDB22"/>
    <mergeCell ref="GDC21:GDC22"/>
    <mergeCell ref="GDD21:GDD22"/>
    <mergeCell ref="GCS21:GCS22"/>
    <mergeCell ref="GCT21:GCT22"/>
    <mergeCell ref="GCU21:GCU22"/>
    <mergeCell ref="GCV21:GCV22"/>
    <mergeCell ref="GCW21:GCW22"/>
    <mergeCell ref="GCX21:GCX22"/>
    <mergeCell ref="GCM21:GCM22"/>
    <mergeCell ref="GCN21:GCN22"/>
    <mergeCell ref="GCO21:GCO22"/>
    <mergeCell ref="GCP21:GCP22"/>
    <mergeCell ref="GCQ21:GCQ22"/>
    <mergeCell ref="GCR21:GCR22"/>
    <mergeCell ref="GCG21:GCG22"/>
    <mergeCell ref="GCH21:GCH22"/>
    <mergeCell ref="GCI21:GCI22"/>
    <mergeCell ref="GCJ21:GCJ22"/>
    <mergeCell ref="GCK21:GCK22"/>
    <mergeCell ref="GCL21:GCL22"/>
    <mergeCell ref="GCA21:GCA22"/>
    <mergeCell ref="GCB21:GCB22"/>
    <mergeCell ref="GCC21:GCC22"/>
    <mergeCell ref="GCD21:GCD22"/>
    <mergeCell ref="GCE21:GCE22"/>
    <mergeCell ref="GCF21:GCF22"/>
    <mergeCell ref="GBU21:GBU22"/>
    <mergeCell ref="GBV21:GBV22"/>
    <mergeCell ref="GBW21:GBW22"/>
    <mergeCell ref="GBX21:GBX22"/>
    <mergeCell ref="GBY21:GBY22"/>
    <mergeCell ref="GBZ21:GBZ22"/>
    <mergeCell ref="GEI21:GEI22"/>
    <mergeCell ref="GEJ21:GEJ22"/>
    <mergeCell ref="GEK21:GEK22"/>
    <mergeCell ref="GEL21:GEL22"/>
    <mergeCell ref="GEM21:GEM22"/>
    <mergeCell ref="GEN21:GEN22"/>
    <mergeCell ref="GEC21:GEC22"/>
    <mergeCell ref="GED21:GED22"/>
    <mergeCell ref="GEE21:GEE22"/>
    <mergeCell ref="GEF21:GEF22"/>
    <mergeCell ref="GEG21:GEG22"/>
    <mergeCell ref="GEH21:GEH22"/>
    <mergeCell ref="GDW21:GDW22"/>
    <mergeCell ref="GDX21:GDX22"/>
    <mergeCell ref="GDY21:GDY22"/>
    <mergeCell ref="GDZ21:GDZ22"/>
    <mergeCell ref="GEA21:GEA22"/>
    <mergeCell ref="GEB21:GEB22"/>
    <mergeCell ref="GDQ21:GDQ22"/>
    <mergeCell ref="GDR21:GDR22"/>
    <mergeCell ref="GDS21:GDS22"/>
    <mergeCell ref="GDT21:GDT22"/>
    <mergeCell ref="GDU21:GDU22"/>
    <mergeCell ref="GDV21:GDV22"/>
    <mergeCell ref="GDK21:GDK22"/>
    <mergeCell ref="GDL21:GDL22"/>
    <mergeCell ref="GDM21:GDM22"/>
    <mergeCell ref="GDN21:GDN22"/>
    <mergeCell ref="GDO21:GDO22"/>
    <mergeCell ref="GDP21:GDP22"/>
    <mergeCell ref="GDE21:GDE22"/>
    <mergeCell ref="GDF21:GDF22"/>
    <mergeCell ref="GDG21:GDG22"/>
    <mergeCell ref="GDH21:GDH22"/>
    <mergeCell ref="GDI21:GDI22"/>
    <mergeCell ref="GDJ21:GDJ22"/>
    <mergeCell ref="GFS21:GFS22"/>
    <mergeCell ref="GFT21:GFT22"/>
    <mergeCell ref="GFU21:GFU22"/>
    <mergeCell ref="GFV21:GFV22"/>
    <mergeCell ref="GFW21:GFW22"/>
    <mergeCell ref="GFX21:GFX22"/>
    <mergeCell ref="GFM21:GFM22"/>
    <mergeCell ref="GFN21:GFN22"/>
    <mergeCell ref="GFO21:GFO22"/>
    <mergeCell ref="GFP21:GFP22"/>
    <mergeCell ref="GFQ21:GFQ22"/>
    <mergeCell ref="GFR21:GFR22"/>
    <mergeCell ref="GFG21:GFG22"/>
    <mergeCell ref="GFH21:GFH22"/>
    <mergeCell ref="GFI21:GFI22"/>
    <mergeCell ref="GFJ21:GFJ22"/>
    <mergeCell ref="GFK21:GFK22"/>
    <mergeCell ref="GFL21:GFL22"/>
    <mergeCell ref="GFA21:GFA22"/>
    <mergeCell ref="GFB21:GFB22"/>
    <mergeCell ref="GFC21:GFC22"/>
    <mergeCell ref="GFD21:GFD22"/>
    <mergeCell ref="GFE21:GFE22"/>
    <mergeCell ref="GFF21:GFF22"/>
    <mergeCell ref="GEU21:GEU22"/>
    <mergeCell ref="GEV21:GEV22"/>
    <mergeCell ref="GEW21:GEW22"/>
    <mergeCell ref="GEX21:GEX22"/>
    <mergeCell ref="GEY21:GEY22"/>
    <mergeCell ref="GEZ21:GEZ22"/>
    <mergeCell ref="GEO21:GEO22"/>
    <mergeCell ref="GEP21:GEP22"/>
    <mergeCell ref="GEQ21:GEQ22"/>
    <mergeCell ref="GER21:GER22"/>
    <mergeCell ref="GES21:GES22"/>
    <mergeCell ref="GET21:GET22"/>
    <mergeCell ref="GHC21:GHC22"/>
    <mergeCell ref="GHD21:GHD22"/>
    <mergeCell ref="GHE21:GHE22"/>
    <mergeCell ref="GHF21:GHF22"/>
    <mergeCell ref="GHG21:GHG22"/>
    <mergeCell ref="GHH21:GHH22"/>
    <mergeCell ref="GGW21:GGW22"/>
    <mergeCell ref="GGX21:GGX22"/>
    <mergeCell ref="GGY21:GGY22"/>
    <mergeCell ref="GGZ21:GGZ22"/>
    <mergeCell ref="GHA21:GHA22"/>
    <mergeCell ref="GHB21:GHB22"/>
    <mergeCell ref="GGQ21:GGQ22"/>
    <mergeCell ref="GGR21:GGR22"/>
    <mergeCell ref="GGS21:GGS22"/>
    <mergeCell ref="GGT21:GGT22"/>
    <mergeCell ref="GGU21:GGU22"/>
    <mergeCell ref="GGV21:GGV22"/>
    <mergeCell ref="GGK21:GGK22"/>
    <mergeCell ref="GGL21:GGL22"/>
    <mergeCell ref="GGM21:GGM22"/>
    <mergeCell ref="GGN21:GGN22"/>
    <mergeCell ref="GGO21:GGO22"/>
    <mergeCell ref="GGP21:GGP22"/>
    <mergeCell ref="GGE21:GGE22"/>
    <mergeCell ref="GGF21:GGF22"/>
    <mergeCell ref="GGG21:GGG22"/>
    <mergeCell ref="GGH21:GGH22"/>
    <mergeCell ref="GGI21:GGI22"/>
    <mergeCell ref="GGJ21:GGJ22"/>
    <mergeCell ref="GFY21:GFY22"/>
    <mergeCell ref="GFZ21:GFZ22"/>
    <mergeCell ref="GGA21:GGA22"/>
    <mergeCell ref="GGB21:GGB22"/>
    <mergeCell ref="GGC21:GGC22"/>
    <mergeCell ref="GGD21:GGD22"/>
    <mergeCell ref="GIM21:GIM22"/>
    <mergeCell ref="GIN21:GIN22"/>
    <mergeCell ref="GIO21:GIO22"/>
    <mergeCell ref="GIP21:GIP22"/>
    <mergeCell ref="GIQ21:GIQ22"/>
    <mergeCell ref="GIR21:GIR22"/>
    <mergeCell ref="GIG21:GIG22"/>
    <mergeCell ref="GIH21:GIH22"/>
    <mergeCell ref="GII21:GII22"/>
    <mergeCell ref="GIJ21:GIJ22"/>
    <mergeCell ref="GIK21:GIK22"/>
    <mergeCell ref="GIL21:GIL22"/>
    <mergeCell ref="GIA21:GIA22"/>
    <mergeCell ref="GIB21:GIB22"/>
    <mergeCell ref="GIC21:GIC22"/>
    <mergeCell ref="GID21:GID22"/>
    <mergeCell ref="GIE21:GIE22"/>
    <mergeCell ref="GIF21:GIF22"/>
    <mergeCell ref="GHU21:GHU22"/>
    <mergeCell ref="GHV21:GHV22"/>
    <mergeCell ref="GHW21:GHW22"/>
    <mergeCell ref="GHX21:GHX22"/>
    <mergeCell ref="GHY21:GHY22"/>
    <mergeCell ref="GHZ21:GHZ22"/>
    <mergeCell ref="GHO21:GHO22"/>
    <mergeCell ref="GHP21:GHP22"/>
    <mergeCell ref="GHQ21:GHQ22"/>
    <mergeCell ref="GHR21:GHR22"/>
    <mergeCell ref="GHS21:GHS22"/>
    <mergeCell ref="GHT21:GHT22"/>
    <mergeCell ref="GHI21:GHI22"/>
    <mergeCell ref="GHJ21:GHJ22"/>
    <mergeCell ref="GHK21:GHK22"/>
    <mergeCell ref="GHL21:GHL22"/>
    <mergeCell ref="GHM21:GHM22"/>
    <mergeCell ref="GHN21:GHN22"/>
    <mergeCell ref="GJW21:GJW22"/>
    <mergeCell ref="GJX21:GJX22"/>
    <mergeCell ref="GJY21:GJY22"/>
    <mergeCell ref="GJZ21:GJZ22"/>
    <mergeCell ref="GKA21:GKA22"/>
    <mergeCell ref="GKB21:GKB22"/>
    <mergeCell ref="GJQ21:GJQ22"/>
    <mergeCell ref="GJR21:GJR22"/>
    <mergeCell ref="GJS21:GJS22"/>
    <mergeCell ref="GJT21:GJT22"/>
    <mergeCell ref="GJU21:GJU22"/>
    <mergeCell ref="GJV21:GJV22"/>
    <mergeCell ref="GJK21:GJK22"/>
    <mergeCell ref="GJL21:GJL22"/>
    <mergeCell ref="GJM21:GJM22"/>
    <mergeCell ref="GJN21:GJN22"/>
    <mergeCell ref="GJO21:GJO22"/>
    <mergeCell ref="GJP21:GJP22"/>
    <mergeCell ref="GJE21:GJE22"/>
    <mergeCell ref="GJF21:GJF22"/>
    <mergeCell ref="GJG21:GJG22"/>
    <mergeCell ref="GJH21:GJH22"/>
    <mergeCell ref="GJI21:GJI22"/>
    <mergeCell ref="GJJ21:GJJ22"/>
    <mergeCell ref="GIY21:GIY22"/>
    <mergeCell ref="GIZ21:GIZ22"/>
    <mergeCell ref="GJA21:GJA22"/>
    <mergeCell ref="GJB21:GJB22"/>
    <mergeCell ref="GJC21:GJC22"/>
    <mergeCell ref="GJD21:GJD22"/>
    <mergeCell ref="GIS21:GIS22"/>
    <mergeCell ref="GIT21:GIT22"/>
    <mergeCell ref="GIU21:GIU22"/>
    <mergeCell ref="GIV21:GIV22"/>
    <mergeCell ref="GIW21:GIW22"/>
    <mergeCell ref="GIX21:GIX22"/>
    <mergeCell ref="GLG21:GLG22"/>
    <mergeCell ref="GLH21:GLH22"/>
    <mergeCell ref="GLI21:GLI22"/>
    <mergeCell ref="GLJ21:GLJ22"/>
    <mergeCell ref="GLK21:GLK22"/>
    <mergeCell ref="GLL21:GLL22"/>
    <mergeCell ref="GLA21:GLA22"/>
    <mergeCell ref="GLB21:GLB22"/>
    <mergeCell ref="GLC21:GLC22"/>
    <mergeCell ref="GLD21:GLD22"/>
    <mergeCell ref="GLE21:GLE22"/>
    <mergeCell ref="GLF21:GLF22"/>
    <mergeCell ref="GKU21:GKU22"/>
    <mergeCell ref="GKV21:GKV22"/>
    <mergeCell ref="GKW21:GKW22"/>
    <mergeCell ref="GKX21:GKX22"/>
    <mergeCell ref="GKY21:GKY22"/>
    <mergeCell ref="GKZ21:GKZ22"/>
    <mergeCell ref="GKO21:GKO22"/>
    <mergeCell ref="GKP21:GKP22"/>
    <mergeCell ref="GKQ21:GKQ22"/>
    <mergeCell ref="GKR21:GKR22"/>
    <mergeCell ref="GKS21:GKS22"/>
    <mergeCell ref="GKT21:GKT22"/>
    <mergeCell ref="GKI21:GKI22"/>
    <mergeCell ref="GKJ21:GKJ22"/>
    <mergeCell ref="GKK21:GKK22"/>
    <mergeCell ref="GKL21:GKL22"/>
    <mergeCell ref="GKM21:GKM22"/>
    <mergeCell ref="GKN21:GKN22"/>
    <mergeCell ref="GKC21:GKC22"/>
    <mergeCell ref="GKD21:GKD22"/>
    <mergeCell ref="GKE21:GKE22"/>
    <mergeCell ref="GKF21:GKF22"/>
    <mergeCell ref="GKG21:GKG22"/>
    <mergeCell ref="GKH21:GKH22"/>
    <mergeCell ref="GMQ21:GMQ22"/>
    <mergeCell ref="GMR21:GMR22"/>
    <mergeCell ref="GMS21:GMS22"/>
    <mergeCell ref="GMT21:GMT22"/>
    <mergeCell ref="GMU21:GMU22"/>
    <mergeCell ref="GMV21:GMV22"/>
    <mergeCell ref="GMK21:GMK22"/>
    <mergeCell ref="GML21:GML22"/>
    <mergeCell ref="GMM21:GMM22"/>
    <mergeCell ref="GMN21:GMN22"/>
    <mergeCell ref="GMO21:GMO22"/>
    <mergeCell ref="GMP21:GMP22"/>
    <mergeCell ref="GME21:GME22"/>
    <mergeCell ref="GMF21:GMF22"/>
    <mergeCell ref="GMG21:GMG22"/>
    <mergeCell ref="GMH21:GMH22"/>
    <mergeCell ref="GMI21:GMI22"/>
    <mergeCell ref="GMJ21:GMJ22"/>
    <mergeCell ref="GLY21:GLY22"/>
    <mergeCell ref="GLZ21:GLZ22"/>
    <mergeCell ref="GMA21:GMA22"/>
    <mergeCell ref="GMB21:GMB22"/>
    <mergeCell ref="GMC21:GMC22"/>
    <mergeCell ref="GMD21:GMD22"/>
    <mergeCell ref="GLS21:GLS22"/>
    <mergeCell ref="GLT21:GLT22"/>
    <mergeCell ref="GLU21:GLU22"/>
    <mergeCell ref="GLV21:GLV22"/>
    <mergeCell ref="GLW21:GLW22"/>
    <mergeCell ref="GLX21:GLX22"/>
    <mergeCell ref="GLM21:GLM22"/>
    <mergeCell ref="GLN21:GLN22"/>
    <mergeCell ref="GLO21:GLO22"/>
    <mergeCell ref="GLP21:GLP22"/>
    <mergeCell ref="GLQ21:GLQ22"/>
    <mergeCell ref="GLR21:GLR22"/>
    <mergeCell ref="GOA21:GOA22"/>
    <mergeCell ref="GOB21:GOB22"/>
    <mergeCell ref="GOC21:GOC22"/>
    <mergeCell ref="GOD21:GOD22"/>
    <mergeCell ref="GOE21:GOE22"/>
    <mergeCell ref="GOF21:GOF22"/>
    <mergeCell ref="GNU21:GNU22"/>
    <mergeCell ref="GNV21:GNV22"/>
    <mergeCell ref="GNW21:GNW22"/>
    <mergeCell ref="GNX21:GNX22"/>
    <mergeCell ref="GNY21:GNY22"/>
    <mergeCell ref="GNZ21:GNZ22"/>
    <mergeCell ref="GNO21:GNO22"/>
    <mergeCell ref="GNP21:GNP22"/>
    <mergeCell ref="GNQ21:GNQ22"/>
    <mergeCell ref="GNR21:GNR22"/>
    <mergeCell ref="GNS21:GNS22"/>
    <mergeCell ref="GNT21:GNT22"/>
    <mergeCell ref="GNI21:GNI22"/>
    <mergeCell ref="GNJ21:GNJ22"/>
    <mergeCell ref="GNK21:GNK22"/>
    <mergeCell ref="GNL21:GNL22"/>
    <mergeCell ref="GNM21:GNM22"/>
    <mergeCell ref="GNN21:GNN22"/>
    <mergeCell ref="GNC21:GNC22"/>
    <mergeCell ref="GND21:GND22"/>
    <mergeCell ref="GNE21:GNE22"/>
    <mergeCell ref="GNF21:GNF22"/>
    <mergeCell ref="GNG21:GNG22"/>
    <mergeCell ref="GNH21:GNH22"/>
    <mergeCell ref="GMW21:GMW22"/>
    <mergeCell ref="GMX21:GMX22"/>
    <mergeCell ref="GMY21:GMY22"/>
    <mergeCell ref="GMZ21:GMZ22"/>
    <mergeCell ref="GNA21:GNA22"/>
    <mergeCell ref="GNB21:GNB22"/>
    <mergeCell ref="GPK21:GPK22"/>
    <mergeCell ref="GPL21:GPL22"/>
    <mergeCell ref="GPM21:GPM22"/>
    <mergeCell ref="GPN21:GPN22"/>
    <mergeCell ref="GPO21:GPO22"/>
    <mergeCell ref="GPP21:GPP22"/>
    <mergeCell ref="GPE21:GPE22"/>
    <mergeCell ref="GPF21:GPF22"/>
    <mergeCell ref="GPG21:GPG22"/>
    <mergeCell ref="GPH21:GPH22"/>
    <mergeCell ref="GPI21:GPI22"/>
    <mergeCell ref="GPJ21:GPJ22"/>
    <mergeCell ref="GOY21:GOY22"/>
    <mergeCell ref="GOZ21:GOZ22"/>
    <mergeCell ref="GPA21:GPA22"/>
    <mergeCell ref="GPB21:GPB22"/>
    <mergeCell ref="GPC21:GPC22"/>
    <mergeCell ref="GPD21:GPD22"/>
    <mergeCell ref="GOS21:GOS22"/>
    <mergeCell ref="GOT21:GOT22"/>
    <mergeCell ref="GOU21:GOU22"/>
    <mergeCell ref="GOV21:GOV22"/>
    <mergeCell ref="GOW21:GOW22"/>
    <mergeCell ref="GOX21:GOX22"/>
    <mergeCell ref="GOM21:GOM22"/>
    <mergeCell ref="GON21:GON22"/>
    <mergeCell ref="GOO21:GOO22"/>
    <mergeCell ref="GOP21:GOP22"/>
    <mergeCell ref="GOQ21:GOQ22"/>
    <mergeCell ref="GOR21:GOR22"/>
    <mergeCell ref="GOG21:GOG22"/>
    <mergeCell ref="GOH21:GOH22"/>
    <mergeCell ref="GOI21:GOI22"/>
    <mergeCell ref="GOJ21:GOJ22"/>
    <mergeCell ref="GOK21:GOK22"/>
    <mergeCell ref="GOL21:GOL22"/>
    <mergeCell ref="GQU21:GQU22"/>
    <mergeCell ref="GQV21:GQV22"/>
    <mergeCell ref="GQW21:GQW22"/>
    <mergeCell ref="GQX21:GQX22"/>
    <mergeCell ref="GQY21:GQY22"/>
    <mergeCell ref="GQZ21:GQZ22"/>
    <mergeCell ref="GQO21:GQO22"/>
    <mergeCell ref="GQP21:GQP22"/>
    <mergeCell ref="GQQ21:GQQ22"/>
    <mergeCell ref="GQR21:GQR22"/>
    <mergeCell ref="GQS21:GQS22"/>
    <mergeCell ref="GQT21:GQT22"/>
    <mergeCell ref="GQI21:GQI22"/>
    <mergeCell ref="GQJ21:GQJ22"/>
    <mergeCell ref="GQK21:GQK22"/>
    <mergeCell ref="GQL21:GQL22"/>
    <mergeCell ref="GQM21:GQM22"/>
    <mergeCell ref="GQN21:GQN22"/>
    <mergeCell ref="GQC21:GQC22"/>
    <mergeCell ref="GQD21:GQD22"/>
    <mergeCell ref="GQE21:GQE22"/>
    <mergeCell ref="GQF21:GQF22"/>
    <mergeCell ref="GQG21:GQG22"/>
    <mergeCell ref="GQH21:GQH22"/>
    <mergeCell ref="GPW21:GPW22"/>
    <mergeCell ref="GPX21:GPX22"/>
    <mergeCell ref="GPY21:GPY22"/>
    <mergeCell ref="GPZ21:GPZ22"/>
    <mergeCell ref="GQA21:GQA22"/>
    <mergeCell ref="GQB21:GQB22"/>
    <mergeCell ref="GPQ21:GPQ22"/>
    <mergeCell ref="GPR21:GPR22"/>
    <mergeCell ref="GPS21:GPS22"/>
    <mergeCell ref="GPT21:GPT22"/>
    <mergeCell ref="GPU21:GPU22"/>
    <mergeCell ref="GPV21:GPV22"/>
    <mergeCell ref="GSE21:GSE22"/>
    <mergeCell ref="GSF21:GSF22"/>
    <mergeCell ref="GSG21:GSG22"/>
    <mergeCell ref="GSH21:GSH22"/>
    <mergeCell ref="GSI21:GSI22"/>
    <mergeCell ref="GSJ21:GSJ22"/>
    <mergeCell ref="GRY21:GRY22"/>
    <mergeCell ref="GRZ21:GRZ22"/>
    <mergeCell ref="GSA21:GSA22"/>
    <mergeCell ref="GSB21:GSB22"/>
    <mergeCell ref="GSC21:GSC22"/>
    <mergeCell ref="GSD21:GSD22"/>
    <mergeCell ref="GRS21:GRS22"/>
    <mergeCell ref="GRT21:GRT22"/>
    <mergeCell ref="GRU21:GRU22"/>
    <mergeCell ref="GRV21:GRV22"/>
    <mergeCell ref="GRW21:GRW22"/>
    <mergeCell ref="GRX21:GRX22"/>
    <mergeCell ref="GRM21:GRM22"/>
    <mergeCell ref="GRN21:GRN22"/>
    <mergeCell ref="GRO21:GRO22"/>
    <mergeCell ref="GRP21:GRP22"/>
    <mergeCell ref="GRQ21:GRQ22"/>
    <mergeCell ref="GRR21:GRR22"/>
    <mergeCell ref="GRG21:GRG22"/>
    <mergeCell ref="GRH21:GRH22"/>
    <mergeCell ref="GRI21:GRI22"/>
    <mergeCell ref="GRJ21:GRJ22"/>
    <mergeCell ref="GRK21:GRK22"/>
    <mergeCell ref="GRL21:GRL22"/>
    <mergeCell ref="GRA21:GRA22"/>
    <mergeCell ref="GRB21:GRB22"/>
    <mergeCell ref="GRC21:GRC22"/>
    <mergeCell ref="GRD21:GRD22"/>
    <mergeCell ref="GRE21:GRE22"/>
    <mergeCell ref="GRF21:GRF22"/>
    <mergeCell ref="GTO21:GTO22"/>
    <mergeCell ref="GTP21:GTP22"/>
    <mergeCell ref="GTQ21:GTQ22"/>
    <mergeCell ref="GTR21:GTR22"/>
    <mergeCell ref="GTS21:GTS22"/>
    <mergeCell ref="GTT21:GTT22"/>
    <mergeCell ref="GTI21:GTI22"/>
    <mergeCell ref="GTJ21:GTJ22"/>
    <mergeCell ref="GTK21:GTK22"/>
    <mergeCell ref="GTL21:GTL22"/>
    <mergeCell ref="GTM21:GTM22"/>
    <mergeCell ref="GTN21:GTN22"/>
    <mergeCell ref="GTC21:GTC22"/>
    <mergeCell ref="GTD21:GTD22"/>
    <mergeCell ref="GTE21:GTE22"/>
    <mergeCell ref="GTF21:GTF22"/>
    <mergeCell ref="GTG21:GTG22"/>
    <mergeCell ref="GTH21:GTH22"/>
    <mergeCell ref="GSW21:GSW22"/>
    <mergeCell ref="GSX21:GSX22"/>
    <mergeCell ref="GSY21:GSY22"/>
    <mergeCell ref="GSZ21:GSZ22"/>
    <mergeCell ref="GTA21:GTA22"/>
    <mergeCell ref="GTB21:GTB22"/>
    <mergeCell ref="GSQ21:GSQ22"/>
    <mergeCell ref="GSR21:GSR22"/>
    <mergeCell ref="GSS21:GSS22"/>
    <mergeCell ref="GST21:GST22"/>
    <mergeCell ref="GSU21:GSU22"/>
    <mergeCell ref="GSV21:GSV22"/>
    <mergeCell ref="GSK21:GSK22"/>
    <mergeCell ref="GSL21:GSL22"/>
    <mergeCell ref="GSM21:GSM22"/>
    <mergeCell ref="GSN21:GSN22"/>
    <mergeCell ref="GSO21:GSO22"/>
    <mergeCell ref="GSP21:GSP22"/>
    <mergeCell ref="GUY21:GUY22"/>
    <mergeCell ref="GUZ21:GUZ22"/>
    <mergeCell ref="GVA21:GVA22"/>
    <mergeCell ref="GVB21:GVB22"/>
    <mergeCell ref="GVC21:GVC22"/>
    <mergeCell ref="GVD21:GVD22"/>
    <mergeCell ref="GUS21:GUS22"/>
    <mergeCell ref="GUT21:GUT22"/>
    <mergeCell ref="GUU21:GUU22"/>
    <mergeCell ref="GUV21:GUV22"/>
    <mergeCell ref="GUW21:GUW22"/>
    <mergeCell ref="GUX21:GUX22"/>
    <mergeCell ref="GUM21:GUM22"/>
    <mergeCell ref="GUN21:GUN22"/>
    <mergeCell ref="GUO21:GUO22"/>
    <mergeCell ref="GUP21:GUP22"/>
    <mergeCell ref="GUQ21:GUQ22"/>
    <mergeCell ref="GUR21:GUR22"/>
    <mergeCell ref="GUG21:GUG22"/>
    <mergeCell ref="GUH21:GUH22"/>
    <mergeCell ref="GUI21:GUI22"/>
    <mergeCell ref="GUJ21:GUJ22"/>
    <mergeCell ref="GUK21:GUK22"/>
    <mergeCell ref="GUL21:GUL22"/>
    <mergeCell ref="GUA21:GUA22"/>
    <mergeCell ref="GUB21:GUB22"/>
    <mergeCell ref="GUC21:GUC22"/>
    <mergeCell ref="GUD21:GUD22"/>
    <mergeCell ref="GUE21:GUE22"/>
    <mergeCell ref="GUF21:GUF22"/>
    <mergeCell ref="GTU21:GTU22"/>
    <mergeCell ref="GTV21:GTV22"/>
    <mergeCell ref="GTW21:GTW22"/>
    <mergeCell ref="GTX21:GTX22"/>
    <mergeCell ref="GTY21:GTY22"/>
    <mergeCell ref="GTZ21:GTZ22"/>
    <mergeCell ref="GWI21:GWI22"/>
    <mergeCell ref="GWJ21:GWJ22"/>
    <mergeCell ref="GWK21:GWK22"/>
    <mergeCell ref="GWL21:GWL22"/>
    <mergeCell ref="GWM21:GWM22"/>
    <mergeCell ref="GWN21:GWN22"/>
    <mergeCell ref="GWC21:GWC22"/>
    <mergeCell ref="GWD21:GWD22"/>
    <mergeCell ref="GWE21:GWE22"/>
    <mergeCell ref="GWF21:GWF22"/>
    <mergeCell ref="GWG21:GWG22"/>
    <mergeCell ref="GWH21:GWH22"/>
    <mergeCell ref="GVW21:GVW22"/>
    <mergeCell ref="GVX21:GVX22"/>
    <mergeCell ref="GVY21:GVY22"/>
    <mergeCell ref="GVZ21:GVZ22"/>
    <mergeCell ref="GWA21:GWA22"/>
    <mergeCell ref="GWB21:GWB22"/>
    <mergeCell ref="GVQ21:GVQ22"/>
    <mergeCell ref="GVR21:GVR22"/>
    <mergeCell ref="GVS21:GVS22"/>
    <mergeCell ref="GVT21:GVT22"/>
    <mergeCell ref="GVU21:GVU22"/>
    <mergeCell ref="GVV21:GVV22"/>
    <mergeCell ref="GVK21:GVK22"/>
    <mergeCell ref="GVL21:GVL22"/>
    <mergeCell ref="GVM21:GVM22"/>
    <mergeCell ref="GVN21:GVN22"/>
    <mergeCell ref="GVO21:GVO22"/>
    <mergeCell ref="GVP21:GVP22"/>
    <mergeCell ref="GVE21:GVE22"/>
    <mergeCell ref="GVF21:GVF22"/>
    <mergeCell ref="GVG21:GVG22"/>
    <mergeCell ref="GVH21:GVH22"/>
    <mergeCell ref="GVI21:GVI22"/>
    <mergeCell ref="GVJ21:GVJ22"/>
    <mergeCell ref="GXS21:GXS22"/>
    <mergeCell ref="GXT21:GXT22"/>
    <mergeCell ref="GXU21:GXU22"/>
    <mergeCell ref="GXV21:GXV22"/>
    <mergeCell ref="GXW21:GXW22"/>
    <mergeCell ref="GXX21:GXX22"/>
    <mergeCell ref="GXM21:GXM22"/>
    <mergeCell ref="GXN21:GXN22"/>
    <mergeCell ref="GXO21:GXO22"/>
    <mergeCell ref="GXP21:GXP22"/>
    <mergeCell ref="GXQ21:GXQ22"/>
    <mergeCell ref="GXR21:GXR22"/>
    <mergeCell ref="GXG21:GXG22"/>
    <mergeCell ref="GXH21:GXH22"/>
    <mergeCell ref="GXI21:GXI22"/>
    <mergeCell ref="GXJ21:GXJ22"/>
    <mergeCell ref="GXK21:GXK22"/>
    <mergeCell ref="GXL21:GXL22"/>
    <mergeCell ref="GXA21:GXA22"/>
    <mergeCell ref="GXB21:GXB22"/>
    <mergeCell ref="GXC21:GXC22"/>
    <mergeCell ref="GXD21:GXD22"/>
    <mergeCell ref="GXE21:GXE22"/>
    <mergeCell ref="GXF21:GXF22"/>
    <mergeCell ref="GWU21:GWU22"/>
    <mergeCell ref="GWV21:GWV22"/>
    <mergeCell ref="GWW21:GWW22"/>
    <mergeCell ref="GWX21:GWX22"/>
    <mergeCell ref="GWY21:GWY22"/>
    <mergeCell ref="GWZ21:GWZ22"/>
    <mergeCell ref="GWO21:GWO22"/>
    <mergeCell ref="GWP21:GWP22"/>
    <mergeCell ref="GWQ21:GWQ22"/>
    <mergeCell ref="GWR21:GWR22"/>
    <mergeCell ref="GWS21:GWS22"/>
    <mergeCell ref="GWT21:GWT22"/>
    <mergeCell ref="GZC21:GZC22"/>
    <mergeCell ref="GZD21:GZD22"/>
    <mergeCell ref="GZE21:GZE22"/>
    <mergeCell ref="GZF21:GZF22"/>
    <mergeCell ref="GZG21:GZG22"/>
    <mergeCell ref="GZH21:GZH22"/>
    <mergeCell ref="GYW21:GYW22"/>
    <mergeCell ref="GYX21:GYX22"/>
    <mergeCell ref="GYY21:GYY22"/>
    <mergeCell ref="GYZ21:GYZ22"/>
    <mergeCell ref="GZA21:GZA22"/>
    <mergeCell ref="GZB21:GZB22"/>
    <mergeCell ref="GYQ21:GYQ22"/>
    <mergeCell ref="GYR21:GYR22"/>
    <mergeCell ref="GYS21:GYS22"/>
    <mergeCell ref="GYT21:GYT22"/>
    <mergeCell ref="GYU21:GYU22"/>
    <mergeCell ref="GYV21:GYV22"/>
    <mergeCell ref="GYK21:GYK22"/>
    <mergeCell ref="GYL21:GYL22"/>
    <mergeCell ref="GYM21:GYM22"/>
    <mergeCell ref="GYN21:GYN22"/>
    <mergeCell ref="GYO21:GYO22"/>
    <mergeCell ref="GYP21:GYP22"/>
    <mergeCell ref="GYE21:GYE22"/>
    <mergeCell ref="GYF21:GYF22"/>
    <mergeCell ref="GYG21:GYG22"/>
    <mergeCell ref="GYH21:GYH22"/>
    <mergeCell ref="GYI21:GYI22"/>
    <mergeCell ref="GYJ21:GYJ22"/>
    <mergeCell ref="GXY21:GXY22"/>
    <mergeCell ref="GXZ21:GXZ22"/>
    <mergeCell ref="GYA21:GYA22"/>
    <mergeCell ref="GYB21:GYB22"/>
    <mergeCell ref="GYC21:GYC22"/>
    <mergeCell ref="GYD21:GYD22"/>
    <mergeCell ref="HAM21:HAM22"/>
    <mergeCell ref="HAN21:HAN22"/>
    <mergeCell ref="HAO21:HAO22"/>
    <mergeCell ref="HAP21:HAP22"/>
    <mergeCell ref="HAQ21:HAQ22"/>
    <mergeCell ref="HAR21:HAR22"/>
    <mergeCell ref="HAG21:HAG22"/>
    <mergeCell ref="HAH21:HAH22"/>
    <mergeCell ref="HAI21:HAI22"/>
    <mergeCell ref="HAJ21:HAJ22"/>
    <mergeCell ref="HAK21:HAK22"/>
    <mergeCell ref="HAL21:HAL22"/>
    <mergeCell ref="HAA21:HAA22"/>
    <mergeCell ref="HAB21:HAB22"/>
    <mergeCell ref="HAC21:HAC22"/>
    <mergeCell ref="HAD21:HAD22"/>
    <mergeCell ref="HAE21:HAE22"/>
    <mergeCell ref="HAF21:HAF22"/>
    <mergeCell ref="GZU21:GZU22"/>
    <mergeCell ref="GZV21:GZV22"/>
    <mergeCell ref="GZW21:GZW22"/>
    <mergeCell ref="GZX21:GZX22"/>
    <mergeCell ref="GZY21:GZY22"/>
    <mergeCell ref="GZZ21:GZZ22"/>
    <mergeCell ref="GZO21:GZO22"/>
    <mergeCell ref="GZP21:GZP22"/>
    <mergeCell ref="GZQ21:GZQ22"/>
    <mergeCell ref="GZR21:GZR22"/>
    <mergeCell ref="GZS21:GZS22"/>
    <mergeCell ref="GZT21:GZT22"/>
    <mergeCell ref="GZI21:GZI22"/>
    <mergeCell ref="GZJ21:GZJ22"/>
    <mergeCell ref="GZK21:GZK22"/>
    <mergeCell ref="GZL21:GZL22"/>
    <mergeCell ref="GZM21:GZM22"/>
    <mergeCell ref="GZN21:GZN22"/>
    <mergeCell ref="HBW21:HBW22"/>
    <mergeCell ref="HBX21:HBX22"/>
    <mergeCell ref="HBY21:HBY22"/>
    <mergeCell ref="HBZ21:HBZ22"/>
    <mergeCell ref="HCA21:HCA22"/>
    <mergeCell ref="HCB21:HCB22"/>
    <mergeCell ref="HBQ21:HBQ22"/>
    <mergeCell ref="HBR21:HBR22"/>
    <mergeCell ref="HBS21:HBS22"/>
    <mergeCell ref="HBT21:HBT22"/>
    <mergeCell ref="HBU21:HBU22"/>
    <mergeCell ref="HBV21:HBV22"/>
    <mergeCell ref="HBK21:HBK22"/>
    <mergeCell ref="HBL21:HBL22"/>
    <mergeCell ref="HBM21:HBM22"/>
    <mergeCell ref="HBN21:HBN22"/>
    <mergeCell ref="HBO21:HBO22"/>
    <mergeCell ref="HBP21:HBP22"/>
    <mergeCell ref="HBE21:HBE22"/>
    <mergeCell ref="HBF21:HBF22"/>
    <mergeCell ref="HBG21:HBG22"/>
    <mergeCell ref="HBH21:HBH22"/>
    <mergeCell ref="HBI21:HBI22"/>
    <mergeCell ref="HBJ21:HBJ22"/>
    <mergeCell ref="HAY21:HAY22"/>
    <mergeCell ref="HAZ21:HAZ22"/>
    <mergeCell ref="HBA21:HBA22"/>
    <mergeCell ref="HBB21:HBB22"/>
    <mergeCell ref="HBC21:HBC22"/>
    <mergeCell ref="HBD21:HBD22"/>
    <mergeCell ref="HAS21:HAS22"/>
    <mergeCell ref="HAT21:HAT22"/>
    <mergeCell ref="HAU21:HAU22"/>
    <mergeCell ref="HAV21:HAV22"/>
    <mergeCell ref="HAW21:HAW22"/>
    <mergeCell ref="HAX21:HAX22"/>
    <mergeCell ref="HDG21:HDG22"/>
    <mergeCell ref="HDH21:HDH22"/>
    <mergeCell ref="HDI21:HDI22"/>
    <mergeCell ref="HDJ21:HDJ22"/>
    <mergeCell ref="HDK21:HDK22"/>
    <mergeCell ref="HDL21:HDL22"/>
    <mergeCell ref="HDA21:HDA22"/>
    <mergeCell ref="HDB21:HDB22"/>
    <mergeCell ref="HDC21:HDC22"/>
    <mergeCell ref="HDD21:HDD22"/>
    <mergeCell ref="HDE21:HDE22"/>
    <mergeCell ref="HDF21:HDF22"/>
    <mergeCell ref="HCU21:HCU22"/>
    <mergeCell ref="HCV21:HCV22"/>
    <mergeCell ref="HCW21:HCW22"/>
    <mergeCell ref="HCX21:HCX22"/>
    <mergeCell ref="HCY21:HCY22"/>
    <mergeCell ref="HCZ21:HCZ22"/>
    <mergeCell ref="HCO21:HCO22"/>
    <mergeCell ref="HCP21:HCP22"/>
    <mergeCell ref="HCQ21:HCQ22"/>
    <mergeCell ref="HCR21:HCR22"/>
    <mergeCell ref="HCS21:HCS22"/>
    <mergeCell ref="HCT21:HCT22"/>
    <mergeCell ref="HCI21:HCI22"/>
    <mergeCell ref="HCJ21:HCJ22"/>
    <mergeCell ref="HCK21:HCK22"/>
    <mergeCell ref="HCL21:HCL22"/>
    <mergeCell ref="HCM21:HCM22"/>
    <mergeCell ref="HCN21:HCN22"/>
    <mergeCell ref="HCC21:HCC22"/>
    <mergeCell ref="HCD21:HCD22"/>
    <mergeCell ref="HCE21:HCE22"/>
    <mergeCell ref="HCF21:HCF22"/>
    <mergeCell ref="HCG21:HCG22"/>
    <mergeCell ref="HCH21:HCH22"/>
    <mergeCell ref="HEQ21:HEQ22"/>
    <mergeCell ref="HER21:HER22"/>
    <mergeCell ref="HES21:HES22"/>
    <mergeCell ref="HET21:HET22"/>
    <mergeCell ref="HEU21:HEU22"/>
    <mergeCell ref="HEV21:HEV22"/>
    <mergeCell ref="HEK21:HEK22"/>
    <mergeCell ref="HEL21:HEL22"/>
    <mergeCell ref="HEM21:HEM22"/>
    <mergeCell ref="HEN21:HEN22"/>
    <mergeCell ref="HEO21:HEO22"/>
    <mergeCell ref="HEP21:HEP22"/>
    <mergeCell ref="HEE21:HEE22"/>
    <mergeCell ref="HEF21:HEF22"/>
    <mergeCell ref="HEG21:HEG22"/>
    <mergeCell ref="HEH21:HEH22"/>
    <mergeCell ref="HEI21:HEI22"/>
    <mergeCell ref="HEJ21:HEJ22"/>
    <mergeCell ref="HDY21:HDY22"/>
    <mergeCell ref="HDZ21:HDZ22"/>
    <mergeCell ref="HEA21:HEA22"/>
    <mergeCell ref="HEB21:HEB22"/>
    <mergeCell ref="HEC21:HEC22"/>
    <mergeCell ref="HED21:HED22"/>
    <mergeCell ref="HDS21:HDS22"/>
    <mergeCell ref="HDT21:HDT22"/>
    <mergeCell ref="HDU21:HDU22"/>
    <mergeCell ref="HDV21:HDV22"/>
    <mergeCell ref="HDW21:HDW22"/>
    <mergeCell ref="HDX21:HDX22"/>
    <mergeCell ref="HDM21:HDM22"/>
    <mergeCell ref="HDN21:HDN22"/>
    <mergeCell ref="HDO21:HDO22"/>
    <mergeCell ref="HDP21:HDP22"/>
    <mergeCell ref="HDQ21:HDQ22"/>
    <mergeCell ref="HDR21:HDR22"/>
    <mergeCell ref="HGA21:HGA22"/>
    <mergeCell ref="HGB21:HGB22"/>
    <mergeCell ref="HGC21:HGC22"/>
    <mergeCell ref="HGD21:HGD22"/>
    <mergeCell ref="HGE21:HGE22"/>
    <mergeCell ref="HGF21:HGF22"/>
    <mergeCell ref="HFU21:HFU22"/>
    <mergeCell ref="HFV21:HFV22"/>
    <mergeCell ref="HFW21:HFW22"/>
    <mergeCell ref="HFX21:HFX22"/>
    <mergeCell ref="HFY21:HFY22"/>
    <mergeCell ref="HFZ21:HFZ22"/>
    <mergeCell ref="HFO21:HFO22"/>
    <mergeCell ref="HFP21:HFP22"/>
    <mergeCell ref="HFQ21:HFQ22"/>
    <mergeCell ref="HFR21:HFR22"/>
    <mergeCell ref="HFS21:HFS22"/>
    <mergeCell ref="HFT21:HFT22"/>
    <mergeCell ref="HFI21:HFI22"/>
    <mergeCell ref="HFJ21:HFJ22"/>
    <mergeCell ref="HFK21:HFK22"/>
    <mergeCell ref="HFL21:HFL22"/>
    <mergeCell ref="HFM21:HFM22"/>
    <mergeCell ref="HFN21:HFN22"/>
    <mergeCell ref="HFC21:HFC22"/>
    <mergeCell ref="HFD21:HFD22"/>
    <mergeCell ref="HFE21:HFE22"/>
    <mergeCell ref="HFF21:HFF22"/>
    <mergeCell ref="HFG21:HFG22"/>
    <mergeCell ref="HFH21:HFH22"/>
    <mergeCell ref="HEW21:HEW22"/>
    <mergeCell ref="HEX21:HEX22"/>
    <mergeCell ref="HEY21:HEY22"/>
    <mergeCell ref="HEZ21:HEZ22"/>
    <mergeCell ref="HFA21:HFA22"/>
    <mergeCell ref="HFB21:HFB22"/>
    <mergeCell ref="HHK21:HHK22"/>
    <mergeCell ref="HHL21:HHL22"/>
    <mergeCell ref="HHM21:HHM22"/>
    <mergeCell ref="HHN21:HHN22"/>
    <mergeCell ref="HHO21:HHO22"/>
    <mergeCell ref="HHP21:HHP22"/>
    <mergeCell ref="HHE21:HHE22"/>
    <mergeCell ref="HHF21:HHF22"/>
    <mergeCell ref="HHG21:HHG22"/>
    <mergeCell ref="HHH21:HHH22"/>
    <mergeCell ref="HHI21:HHI22"/>
    <mergeCell ref="HHJ21:HHJ22"/>
    <mergeCell ref="HGY21:HGY22"/>
    <mergeCell ref="HGZ21:HGZ22"/>
    <mergeCell ref="HHA21:HHA22"/>
    <mergeCell ref="HHB21:HHB22"/>
    <mergeCell ref="HHC21:HHC22"/>
    <mergeCell ref="HHD21:HHD22"/>
    <mergeCell ref="HGS21:HGS22"/>
    <mergeCell ref="HGT21:HGT22"/>
    <mergeCell ref="HGU21:HGU22"/>
    <mergeCell ref="HGV21:HGV22"/>
    <mergeCell ref="HGW21:HGW22"/>
    <mergeCell ref="HGX21:HGX22"/>
    <mergeCell ref="HGM21:HGM22"/>
    <mergeCell ref="HGN21:HGN22"/>
    <mergeCell ref="HGO21:HGO22"/>
    <mergeCell ref="HGP21:HGP22"/>
    <mergeCell ref="HGQ21:HGQ22"/>
    <mergeCell ref="HGR21:HGR22"/>
    <mergeCell ref="HGG21:HGG22"/>
    <mergeCell ref="HGH21:HGH22"/>
    <mergeCell ref="HGI21:HGI22"/>
    <mergeCell ref="HGJ21:HGJ22"/>
    <mergeCell ref="HGK21:HGK22"/>
    <mergeCell ref="HGL21:HGL22"/>
    <mergeCell ref="HIU21:HIU22"/>
    <mergeCell ref="HIV21:HIV22"/>
    <mergeCell ref="HIW21:HIW22"/>
    <mergeCell ref="HIX21:HIX22"/>
    <mergeCell ref="HIY21:HIY22"/>
    <mergeCell ref="HIZ21:HIZ22"/>
    <mergeCell ref="HIO21:HIO22"/>
    <mergeCell ref="HIP21:HIP22"/>
    <mergeCell ref="HIQ21:HIQ22"/>
    <mergeCell ref="HIR21:HIR22"/>
    <mergeCell ref="HIS21:HIS22"/>
    <mergeCell ref="HIT21:HIT22"/>
    <mergeCell ref="HII21:HII22"/>
    <mergeCell ref="HIJ21:HIJ22"/>
    <mergeCell ref="HIK21:HIK22"/>
    <mergeCell ref="HIL21:HIL22"/>
    <mergeCell ref="HIM21:HIM22"/>
    <mergeCell ref="HIN21:HIN22"/>
    <mergeCell ref="HIC21:HIC22"/>
    <mergeCell ref="HID21:HID22"/>
    <mergeCell ref="HIE21:HIE22"/>
    <mergeCell ref="HIF21:HIF22"/>
    <mergeCell ref="HIG21:HIG22"/>
    <mergeCell ref="HIH21:HIH22"/>
    <mergeCell ref="HHW21:HHW22"/>
    <mergeCell ref="HHX21:HHX22"/>
    <mergeCell ref="HHY21:HHY22"/>
    <mergeCell ref="HHZ21:HHZ22"/>
    <mergeCell ref="HIA21:HIA22"/>
    <mergeCell ref="HIB21:HIB22"/>
    <mergeCell ref="HHQ21:HHQ22"/>
    <mergeCell ref="HHR21:HHR22"/>
    <mergeCell ref="HHS21:HHS22"/>
    <mergeCell ref="HHT21:HHT22"/>
    <mergeCell ref="HHU21:HHU22"/>
    <mergeCell ref="HHV21:HHV22"/>
    <mergeCell ref="HKE21:HKE22"/>
    <mergeCell ref="HKF21:HKF22"/>
    <mergeCell ref="HKG21:HKG22"/>
    <mergeCell ref="HKH21:HKH22"/>
    <mergeCell ref="HKI21:HKI22"/>
    <mergeCell ref="HKJ21:HKJ22"/>
    <mergeCell ref="HJY21:HJY22"/>
    <mergeCell ref="HJZ21:HJZ22"/>
    <mergeCell ref="HKA21:HKA22"/>
    <mergeCell ref="HKB21:HKB22"/>
    <mergeCell ref="HKC21:HKC22"/>
    <mergeCell ref="HKD21:HKD22"/>
    <mergeCell ref="HJS21:HJS22"/>
    <mergeCell ref="HJT21:HJT22"/>
    <mergeCell ref="HJU21:HJU22"/>
    <mergeCell ref="HJV21:HJV22"/>
    <mergeCell ref="HJW21:HJW22"/>
    <mergeCell ref="HJX21:HJX22"/>
    <mergeCell ref="HJM21:HJM22"/>
    <mergeCell ref="HJN21:HJN22"/>
    <mergeCell ref="HJO21:HJO22"/>
    <mergeCell ref="HJP21:HJP22"/>
    <mergeCell ref="HJQ21:HJQ22"/>
    <mergeCell ref="HJR21:HJR22"/>
    <mergeCell ref="HJG21:HJG22"/>
    <mergeCell ref="HJH21:HJH22"/>
    <mergeCell ref="HJI21:HJI22"/>
    <mergeCell ref="HJJ21:HJJ22"/>
    <mergeCell ref="HJK21:HJK22"/>
    <mergeCell ref="HJL21:HJL22"/>
    <mergeCell ref="HJA21:HJA22"/>
    <mergeCell ref="HJB21:HJB22"/>
    <mergeCell ref="HJC21:HJC22"/>
    <mergeCell ref="HJD21:HJD22"/>
    <mergeCell ref="HJE21:HJE22"/>
    <mergeCell ref="HJF21:HJF22"/>
    <mergeCell ref="HLO21:HLO22"/>
    <mergeCell ref="HLP21:HLP22"/>
    <mergeCell ref="HLQ21:HLQ22"/>
    <mergeCell ref="HLR21:HLR22"/>
    <mergeCell ref="HLS21:HLS22"/>
    <mergeCell ref="HLT21:HLT22"/>
    <mergeCell ref="HLI21:HLI22"/>
    <mergeCell ref="HLJ21:HLJ22"/>
    <mergeCell ref="HLK21:HLK22"/>
    <mergeCell ref="HLL21:HLL22"/>
    <mergeCell ref="HLM21:HLM22"/>
    <mergeCell ref="HLN21:HLN22"/>
    <mergeCell ref="HLC21:HLC22"/>
    <mergeCell ref="HLD21:HLD22"/>
    <mergeCell ref="HLE21:HLE22"/>
    <mergeCell ref="HLF21:HLF22"/>
    <mergeCell ref="HLG21:HLG22"/>
    <mergeCell ref="HLH21:HLH22"/>
    <mergeCell ref="HKW21:HKW22"/>
    <mergeCell ref="HKX21:HKX22"/>
    <mergeCell ref="HKY21:HKY22"/>
    <mergeCell ref="HKZ21:HKZ22"/>
    <mergeCell ref="HLA21:HLA22"/>
    <mergeCell ref="HLB21:HLB22"/>
    <mergeCell ref="HKQ21:HKQ22"/>
    <mergeCell ref="HKR21:HKR22"/>
    <mergeCell ref="HKS21:HKS22"/>
    <mergeCell ref="HKT21:HKT22"/>
    <mergeCell ref="HKU21:HKU22"/>
    <mergeCell ref="HKV21:HKV22"/>
    <mergeCell ref="HKK21:HKK22"/>
    <mergeCell ref="HKL21:HKL22"/>
    <mergeCell ref="HKM21:HKM22"/>
    <mergeCell ref="HKN21:HKN22"/>
    <mergeCell ref="HKO21:HKO22"/>
    <mergeCell ref="HKP21:HKP22"/>
    <mergeCell ref="HMY21:HMY22"/>
    <mergeCell ref="HMZ21:HMZ22"/>
    <mergeCell ref="HNA21:HNA22"/>
    <mergeCell ref="HNB21:HNB22"/>
    <mergeCell ref="HNC21:HNC22"/>
    <mergeCell ref="HND21:HND22"/>
    <mergeCell ref="HMS21:HMS22"/>
    <mergeCell ref="HMT21:HMT22"/>
    <mergeCell ref="HMU21:HMU22"/>
    <mergeCell ref="HMV21:HMV22"/>
    <mergeCell ref="HMW21:HMW22"/>
    <mergeCell ref="HMX21:HMX22"/>
    <mergeCell ref="HMM21:HMM22"/>
    <mergeCell ref="HMN21:HMN22"/>
    <mergeCell ref="HMO21:HMO22"/>
    <mergeCell ref="HMP21:HMP22"/>
    <mergeCell ref="HMQ21:HMQ22"/>
    <mergeCell ref="HMR21:HMR22"/>
    <mergeCell ref="HMG21:HMG22"/>
    <mergeCell ref="HMH21:HMH22"/>
    <mergeCell ref="HMI21:HMI22"/>
    <mergeCell ref="HMJ21:HMJ22"/>
    <mergeCell ref="HMK21:HMK22"/>
    <mergeCell ref="HML21:HML22"/>
    <mergeCell ref="HMA21:HMA22"/>
    <mergeCell ref="HMB21:HMB22"/>
    <mergeCell ref="HMC21:HMC22"/>
    <mergeCell ref="HMD21:HMD22"/>
    <mergeCell ref="HME21:HME22"/>
    <mergeCell ref="HMF21:HMF22"/>
    <mergeCell ref="HLU21:HLU22"/>
    <mergeCell ref="HLV21:HLV22"/>
    <mergeCell ref="HLW21:HLW22"/>
    <mergeCell ref="HLX21:HLX22"/>
    <mergeCell ref="HLY21:HLY22"/>
    <mergeCell ref="HLZ21:HLZ22"/>
    <mergeCell ref="HOI21:HOI22"/>
    <mergeCell ref="HOJ21:HOJ22"/>
    <mergeCell ref="HOK21:HOK22"/>
    <mergeCell ref="HOL21:HOL22"/>
    <mergeCell ref="HOM21:HOM22"/>
    <mergeCell ref="HON21:HON22"/>
    <mergeCell ref="HOC21:HOC22"/>
    <mergeCell ref="HOD21:HOD22"/>
    <mergeCell ref="HOE21:HOE22"/>
    <mergeCell ref="HOF21:HOF22"/>
    <mergeCell ref="HOG21:HOG22"/>
    <mergeCell ref="HOH21:HOH22"/>
    <mergeCell ref="HNW21:HNW22"/>
    <mergeCell ref="HNX21:HNX22"/>
    <mergeCell ref="HNY21:HNY22"/>
    <mergeCell ref="HNZ21:HNZ22"/>
    <mergeCell ref="HOA21:HOA22"/>
    <mergeCell ref="HOB21:HOB22"/>
    <mergeCell ref="HNQ21:HNQ22"/>
    <mergeCell ref="HNR21:HNR22"/>
    <mergeCell ref="HNS21:HNS22"/>
    <mergeCell ref="HNT21:HNT22"/>
    <mergeCell ref="HNU21:HNU22"/>
    <mergeCell ref="HNV21:HNV22"/>
    <mergeCell ref="HNK21:HNK22"/>
    <mergeCell ref="HNL21:HNL22"/>
    <mergeCell ref="HNM21:HNM22"/>
    <mergeCell ref="HNN21:HNN22"/>
    <mergeCell ref="HNO21:HNO22"/>
    <mergeCell ref="HNP21:HNP22"/>
    <mergeCell ref="HNE21:HNE22"/>
    <mergeCell ref="HNF21:HNF22"/>
    <mergeCell ref="HNG21:HNG22"/>
    <mergeCell ref="HNH21:HNH22"/>
    <mergeCell ref="HNI21:HNI22"/>
    <mergeCell ref="HNJ21:HNJ22"/>
    <mergeCell ref="HPS21:HPS22"/>
    <mergeCell ref="HPT21:HPT22"/>
    <mergeCell ref="HPU21:HPU22"/>
    <mergeCell ref="HPV21:HPV22"/>
    <mergeCell ref="HPW21:HPW22"/>
    <mergeCell ref="HPX21:HPX22"/>
    <mergeCell ref="HPM21:HPM22"/>
    <mergeCell ref="HPN21:HPN22"/>
    <mergeCell ref="HPO21:HPO22"/>
    <mergeCell ref="HPP21:HPP22"/>
    <mergeCell ref="HPQ21:HPQ22"/>
    <mergeCell ref="HPR21:HPR22"/>
    <mergeCell ref="HPG21:HPG22"/>
    <mergeCell ref="HPH21:HPH22"/>
    <mergeCell ref="HPI21:HPI22"/>
    <mergeCell ref="HPJ21:HPJ22"/>
    <mergeCell ref="HPK21:HPK22"/>
    <mergeCell ref="HPL21:HPL22"/>
    <mergeCell ref="HPA21:HPA22"/>
    <mergeCell ref="HPB21:HPB22"/>
    <mergeCell ref="HPC21:HPC22"/>
    <mergeCell ref="HPD21:HPD22"/>
    <mergeCell ref="HPE21:HPE22"/>
    <mergeCell ref="HPF21:HPF22"/>
    <mergeCell ref="HOU21:HOU22"/>
    <mergeCell ref="HOV21:HOV22"/>
    <mergeCell ref="HOW21:HOW22"/>
    <mergeCell ref="HOX21:HOX22"/>
    <mergeCell ref="HOY21:HOY22"/>
    <mergeCell ref="HOZ21:HOZ22"/>
    <mergeCell ref="HOO21:HOO22"/>
    <mergeCell ref="HOP21:HOP22"/>
    <mergeCell ref="HOQ21:HOQ22"/>
    <mergeCell ref="HOR21:HOR22"/>
    <mergeCell ref="HOS21:HOS22"/>
    <mergeCell ref="HOT21:HOT22"/>
    <mergeCell ref="HRC21:HRC22"/>
    <mergeCell ref="HRD21:HRD22"/>
    <mergeCell ref="HRE21:HRE22"/>
    <mergeCell ref="HRF21:HRF22"/>
    <mergeCell ref="HRG21:HRG22"/>
    <mergeCell ref="HRH21:HRH22"/>
    <mergeCell ref="HQW21:HQW22"/>
    <mergeCell ref="HQX21:HQX22"/>
    <mergeCell ref="HQY21:HQY22"/>
    <mergeCell ref="HQZ21:HQZ22"/>
    <mergeCell ref="HRA21:HRA22"/>
    <mergeCell ref="HRB21:HRB22"/>
    <mergeCell ref="HQQ21:HQQ22"/>
    <mergeCell ref="HQR21:HQR22"/>
    <mergeCell ref="HQS21:HQS22"/>
    <mergeCell ref="HQT21:HQT22"/>
    <mergeCell ref="HQU21:HQU22"/>
    <mergeCell ref="HQV21:HQV22"/>
    <mergeCell ref="HQK21:HQK22"/>
    <mergeCell ref="HQL21:HQL22"/>
    <mergeCell ref="HQM21:HQM22"/>
    <mergeCell ref="HQN21:HQN22"/>
    <mergeCell ref="HQO21:HQO22"/>
    <mergeCell ref="HQP21:HQP22"/>
    <mergeCell ref="HQE21:HQE22"/>
    <mergeCell ref="HQF21:HQF22"/>
    <mergeCell ref="HQG21:HQG22"/>
    <mergeCell ref="HQH21:HQH22"/>
    <mergeCell ref="HQI21:HQI22"/>
    <mergeCell ref="HQJ21:HQJ22"/>
    <mergeCell ref="HPY21:HPY22"/>
    <mergeCell ref="HPZ21:HPZ22"/>
    <mergeCell ref="HQA21:HQA22"/>
    <mergeCell ref="HQB21:HQB22"/>
    <mergeCell ref="HQC21:HQC22"/>
    <mergeCell ref="HQD21:HQD22"/>
    <mergeCell ref="HSM21:HSM22"/>
    <mergeCell ref="HSN21:HSN22"/>
    <mergeCell ref="HSO21:HSO22"/>
    <mergeCell ref="HSP21:HSP22"/>
    <mergeCell ref="HSQ21:HSQ22"/>
    <mergeCell ref="HSR21:HSR22"/>
    <mergeCell ref="HSG21:HSG22"/>
    <mergeCell ref="HSH21:HSH22"/>
    <mergeCell ref="HSI21:HSI22"/>
    <mergeCell ref="HSJ21:HSJ22"/>
    <mergeCell ref="HSK21:HSK22"/>
    <mergeCell ref="HSL21:HSL22"/>
    <mergeCell ref="HSA21:HSA22"/>
    <mergeCell ref="HSB21:HSB22"/>
    <mergeCell ref="HSC21:HSC22"/>
    <mergeCell ref="HSD21:HSD22"/>
    <mergeCell ref="HSE21:HSE22"/>
    <mergeCell ref="HSF21:HSF22"/>
    <mergeCell ref="HRU21:HRU22"/>
    <mergeCell ref="HRV21:HRV22"/>
    <mergeCell ref="HRW21:HRW22"/>
    <mergeCell ref="HRX21:HRX22"/>
    <mergeCell ref="HRY21:HRY22"/>
    <mergeCell ref="HRZ21:HRZ22"/>
    <mergeCell ref="HRO21:HRO22"/>
    <mergeCell ref="HRP21:HRP22"/>
    <mergeCell ref="HRQ21:HRQ22"/>
    <mergeCell ref="HRR21:HRR22"/>
    <mergeCell ref="HRS21:HRS22"/>
    <mergeCell ref="HRT21:HRT22"/>
    <mergeCell ref="HRI21:HRI22"/>
    <mergeCell ref="HRJ21:HRJ22"/>
    <mergeCell ref="HRK21:HRK22"/>
    <mergeCell ref="HRL21:HRL22"/>
    <mergeCell ref="HRM21:HRM22"/>
    <mergeCell ref="HRN21:HRN22"/>
    <mergeCell ref="HTW21:HTW22"/>
    <mergeCell ref="HTX21:HTX22"/>
    <mergeCell ref="HTY21:HTY22"/>
    <mergeCell ref="HTZ21:HTZ22"/>
    <mergeCell ref="HUA21:HUA22"/>
    <mergeCell ref="HUB21:HUB22"/>
    <mergeCell ref="HTQ21:HTQ22"/>
    <mergeCell ref="HTR21:HTR22"/>
    <mergeCell ref="HTS21:HTS22"/>
    <mergeCell ref="HTT21:HTT22"/>
    <mergeCell ref="HTU21:HTU22"/>
    <mergeCell ref="HTV21:HTV22"/>
    <mergeCell ref="HTK21:HTK22"/>
    <mergeCell ref="HTL21:HTL22"/>
    <mergeCell ref="HTM21:HTM22"/>
    <mergeCell ref="HTN21:HTN22"/>
    <mergeCell ref="HTO21:HTO22"/>
    <mergeCell ref="HTP21:HTP22"/>
    <mergeCell ref="HTE21:HTE22"/>
    <mergeCell ref="HTF21:HTF22"/>
    <mergeCell ref="HTG21:HTG22"/>
    <mergeCell ref="HTH21:HTH22"/>
    <mergeCell ref="HTI21:HTI22"/>
    <mergeCell ref="HTJ21:HTJ22"/>
    <mergeCell ref="HSY21:HSY22"/>
    <mergeCell ref="HSZ21:HSZ22"/>
    <mergeCell ref="HTA21:HTA22"/>
    <mergeCell ref="HTB21:HTB22"/>
    <mergeCell ref="HTC21:HTC22"/>
    <mergeCell ref="HTD21:HTD22"/>
    <mergeCell ref="HSS21:HSS22"/>
    <mergeCell ref="HST21:HST22"/>
    <mergeCell ref="HSU21:HSU22"/>
    <mergeCell ref="HSV21:HSV22"/>
    <mergeCell ref="HSW21:HSW22"/>
    <mergeCell ref="HSX21:HSX22"/>
    <mergeCell ref="HVG21:HVG22"/>
    <mergeCell ref="HVH21:HVH22"/>
    <mergeCell ref="HVI21:HVI22"/>
    <mergeCell ref="HVJ21:HVJ22"/>
    <mergeCell ref="HVK21:HVK22"/>
    <mergeCell ref="HVL21:HVL22"/>
    <mergeCell ref="HVA21:HVA22"/>
    <mergeCell ref="HVB21:HVB22"/>
    <mergeCell ref="HVC21:HVC22"/>
    <mergeCell ref="HVD21:HVD22"/>
    <mergeCell ref="HVE21:HVE22"/>
    <mergeCell ref="HVF21:HVF22"/>
    <mergeCell ref="HUU21:HUU22"/>
    <mergeCell ref="HUV21:HUV22"/>
    <mergeCell ref="HUW21:HUW22"/>
    <mergeCell ref="HUX21:HUX22"/>
    <mergeCell ref="HUY21:HUY22"/>
    <mergeCell ref="HUZ21:HUZ22"/>
    <mergeCell ref="HUO21:HUO22"/>
    <mergeCell ref="HUP21:HUP22"/>
    <mergeCell ref="HUQ21:HUQ22"/>
    <mergeCell ref="HUR21:HUR22"/>
    <mergeCell ref="HUS21:HUS22"/>
    <mergeCell ref="HUT21:HUT22"/>
    <mergeCell ref="HUI21:HUI22"/>
    <mergeCell ref="HUJ21:HUJ22"/>
    <mergeCell ref="HUK21:HUK22"/>
    <mergeCell ref="HUL21:HUL22"/>
    <mergeCell ref="HUM21:HUM22"/>
    <mergeCell ref="HUN21:HUN22"/>
    <mergeCell ref="HUC21:HUC22"/>
    <mergeCell ref="HUD21:HUD22"/>
    <mergeCell ref="HUE21:HUE22"/>
    <mergeCell ref="HUF21:HUF22"/>
    <mergeCell ref="HUG21:HUG22"/>
    <mergeCell ref="HUH21:HUH22"/>
    <mergeCell ref="HWQ21:HWQ22"/>
    <mergeCell ref="HWR21:HWR22"/>
    <mergeCell ref="HWS21:HWS22"/>
    <mergeCell ref="HWT21:HWT22"/>
    <mergeCell ref="HWU21:HWU22"/>
    <mergeCell ref="HWV21:HWV22"/>
    <mergeCell ref="HWK21:HWK22"/>
    <mergeCell ref="HWL21:HWL22"/>
    <mergeCell ref="HWM21:HWM22"/>
    <mergeCell ref="HWN21:HWN22"/>
    <mergeCell ref="HWO21:HWO22"/>
    <mergeCell ref="HWP21:HWP22"/>
    <mergeCell ref="HWE21:HWE22"/>
    <mergeCell ref="HWF21:HWF22"/>
    <mergeCell ref="HWG21:HWG22"/>
    <mergeCell ref="HWH21:HWH22"/>
    <mergeCell ref="HWI21:HWI22"/>
    <mergeCell ref="HWJ21:HWJ22"/>
    <mergeCell ref="HVY21:HVY22"/>
    <mergeCell ref="HVZ21:HVZ22"/>
    <mergeCell ref="HWA21:HWA22"/>
    <mergeCell ref="HWB21:HWB22"/>
    <mergeCell ref="HWC21:HWC22"/>
    <mergeCell ref="HWD21:HWD22"/>
    <mergeCell ref="HVS21:HVS22"/>
    <mergeCell ref="HVT21:HVT22"/>
    <mergeCell ref="HVU21:HVU22"/>
    <mergeCell ref="HVV21:HVV22"/>
    <mergeCell ref="HVW21:HVW22"/>
    <mergeCell ref="HVX21:HVX22"/>
    <mergeCell ref="HVM21:HVM22"/>
    <mergeCell ref="HVN21:HVN22"/>
    <mergeCell ref="HVO21:HVO22"/>
    <mergeCell ref="HVP21:HVP22"/>
    <mergeCell ref="HVQ21:HVQ22"/>
    <mergeCell ref="HVR21:HVR22"/>
    <mergeCell ref="HYA21:HYA22"/>
    <mergeCell ref="HYB21:HYB22"/>
    <mergeCell ref="HYC21:HYC22"/>
    <mergeCell ref="HYD21:HYD22"/>
    <mergeCell ref="HYE21:HYE22"/>
    <mergeCell ref="HYF21:HYF22"/>
    <mergeCell ref="HXU21:HXU22"/>
    <mergeCell ref="HXV21:HXV22"/>
    <mergeCell ref="HXW21:HXW22"/>
    <mergeCell ref="HXX21:HXX22"/>
    <mergeCell ref="HXY21:HXY22"/>
    <mergeCell ref="HXZ21:HXZ22"/>
    <mergeCell ref="HXO21:HXO22"/>
    <mergeCell ref="HXP21:HXP22"/>
    <mergeCell ref="HXQ21:HXQ22"/>
    <mergeCell ref="HXR21:HXR22"/>
    <mergeCell ref="HXS21:HXS22"/>
    <mergeCell ref="HXT21:HXT22"/>
    <mergeCell ref="HXI21:HXI22"/>
    <mergeCell ref="HXJ21:HXJ22"/>
    <mergeCell ref="HXK21:HXK22"/>
    <mergeCell ref="HXL21:HXL22"/>
    <mergeCell ref="HXM21:HXM22"/>
    <mergeCell ref="HXN21:HXN22"/>
    <mergeCell ref="HXC21:HXC22"/>
    <mergeCell ref="HXD21:HXD22"/>
    <mergeCell ref="HXE21:HXE22"/>
    <mergeCell ref="HXF21:HXF22"/>
    <mergeCell ref="HXG21:HXG22"/>
    <mergeCell ref="HXH21:HXH22"/>
    <mergeCell ref="HWW21:HWW22"/>
    <mergeCell ref="HWX21:HWX22"/>
    <mergeCell ref="HWY21:HWY22"/>
    <mergeCell ref="HWZ21:HWZ22"/>
    <mergeCell ref="HXA21:HXA22"/>
    <mergeCell ref="HXB21:HXB22"/>
    <mergeCell ref="HZK21:HZK22"/>
    <mergeCell ref="HZL21:HZL22"/>
    <mergeCell ref="HZM21:HZM22"/>
    <mergeCell ref="HZN21:HZN22"/>
    <mergeCell ref="HZO21:HZO22"/>
    <mergeCell ref="HZP21:HZP22"/>
    <mergeCell ref="HZE21:HZE22"/>
    <mergeCell ref="HZF21:HZF22"/>
    <mergeCell ref="HZG21:HZG22"/>
    <mergeCell ref="HZH21:HZH22"/>
    <mergeCell ref="HZI21:HZI22"/>
    <mergeCell ref="HZJ21:HZJ22"/>
    <mergeCell ref="HYY21:HYY22"/>
    <mergeCell ref="HYZ21:HYZ22"/>
    <mergeCell ref="HZA21:HZA22"/>
    <mergeCell ref="HZB21:HZB22"/>
    <mergeCell ref="HZC21:HZC22"/>
    <mergeCell ref="HZD21:HZD22"/>
    <mergeCell ref="HYS21:HYS22"/>
    <mergeCell ref="HYT21:HYT22"/>
    <mergeCell ref="HYU21:HYU22"/>
    <mergeCell ref="HYV21:HYV22"/>
    <mergeCell ref="HYW21:HYW22"/>
    <mergeCell ref="HYX21:HYX22"/>
    <mergeCell ref="HYM21:HYM22"/>
    <mergeCell ref="HYN21:HYN22"/>
    <mergeCell ref="HYO21:HYO22"/>
    <mergeCell ref="HYP21:HYP22"/>
    <mergeCell ref="HYQ21:HYQ22"/>
    <mergeCell ref="HYR21:HYR22"/>
    <mergeCell ref="HYG21:HYG22"/>
    <mergeCell ref="HYH21:HYH22"/>
    <mergeCell ref="HYI21:HYI22"/>
    <mergeCell ref="HYJ21:HYJ22"/>
    <mergeCell ref="HYK21:HYK22"/>
    <mergeCell ref="HYL21:HYL22"/>
    <mergeCell ref="IAU21:IAU22"/>
    <mergeCell ref="IAV21:IAV22"/>
    <mergeCell ref="IAW21:IAW22"/>
    <mergeCell ref="IAX21:IAX22"/>
    <mergeCell ref="IAY21:IAY22"/>
    <mergeCell ref="IAZ21:IAZ22"/>
    <mergeCell ref="IAO21:IAO22"/>
    <mergeCell ref="IAP21:IAP22"/>
    <mergeCell ref="IAQ21:IAQ22"/>
    <mergeCell ref="IAR21:IAR22"/>
    <mergeCell ref="IAS21:IAS22"/>
    <mergeCell ref="IAT21:IAT22"/>
    <mergeCell ref="IAI21:IAI22"/>
    <mergeCell ref="IAJ21:IAJ22"/>
    <mergeCell ref="IAK21:IAK22"/>
    <mergeCell ref="IAL21:IAL22"/>
    <mergeCell ref="IAM21:IAM22"/>
    <mergeCell ref="IAN21:IAN22"/>
    <mergeCell ref="IAC21:IAC22"/>
    <mergeCell ref="IAD21:IAD22"/>
    <mergeCell ref="IAE21:IAE22"/>
    <mergeCell ref="IAF21:IAF22"/>
    <mergeCell ref="IAG21:IAG22"/>
    <mergeCell ref="IAH21:IAH22"/>
    <mergeCell ref="HZW21:HZW22"/>
    <mergeCell ref="HZX21:HZX22"/>
    <mergeCell ref="HZY21:HZY22"/>
    <mergeCell ref="HZZ21:HZZ22"/>
    <mergeCell ref="IAA21:IAA22"/>
    <mergeCell ref="IAB21:IAB22"/>
    <mergeCell ref="HZQ21:HZQ22"/>
    <mergeCell ref="HZR21:HZR22"/>
    <mergeCell ref="HZS21:HZS22"/>
    <mergeCell ref="HZT21:HZT22"/>
    <mergeCell ref="HZU21:HZU22"/>
    <mergeCell ref="HZV21:HZV22"/>
    <mergeCell ref="ICE21:ICE22"/>
    <mergeCell ref="ICF21:ICF22"/>
    <mergeCell ref="ICG21:ICG22"/>
    <mergeCell ref="ICH21:ICH22"/>
    <mergeCell ref="ICI21:ICI22"/>
    <mergeCell ref="ICJ21:ICJ22"/>
    <mergeCell ref="IBY21:IBY22"/>
    <mergeCell ref="IBZ21:IBZ22"/>
    <mergeCell ref="ICA21:ICA22"/>
    <mergeCell ref="ICB21:ICB22"/>
    <mergeCell ref="ICC21:ICC22"/>
    <mergeCell ref="ICD21:ICD22"/>
    <mergeCell ref="IBS21:IBS22"/>
    <mergeCell ref="IBT21:IBT22"/>
    <mergeCell ref="IBU21:IBU22"/>
    <mergeCell ref="IBV21:IBV22"/>
    <mergeCell ref="IBW21:IBW22"/>
    <mergeCell ref="IBX21:IBX22"/>
    <mergeCell ref="IBM21:IBM22"/>
    <mergeCell ref="IBN21:IBN22"/>
    <mergeCell ref="IBO21:IBO22"/>
    <mergeCell ref="IBP21:IBP22"/>
    <mergeCell ref="IBQ21:IBQ22"/>
    <mergeCell ref="IBR21:IBR22"/>
    <mergeCell ref="IBG21:IBG22"/>
    <mergeCell ref="IBH21:IBH22"/>
    <mergeCell ref="IBI21:IBI22"/>
    <mergeCell ref="IBJ21:IBJ22"/>
    <mergeCell ref="IBK21:IBK22"/>
    <mergeCell ref="IBL21:IBL22"/>
    <mergeCell ref="IBA21:IBA22"/>
    <mergeCell ref="IBB21:IBB22"/>
    <mergeCell ref="IBC21:IBC22"/>
    <mergeCell ref="IBD21:IBD22"/>
    <mergeCell ref="IBE21:IBE22"/>
    <mergeCell ref="IBF21:IBF22"/>
    <mergeCell ref="IDO21:IDO22"/>
    <mergeCell ref="IDP21:IDP22"/>
    <mergeCell ref="IDQ21:IDQ22"/>
    <mergeCell ref="IDR21:IDR22"/>
    <mergeCell ref="IDS21:IDS22"/>
    <mergeCell ref="IDT21:IDT22"/>
    <mergeCell ref="IDI21:IDI22"/>
    <mergeCell ref="IDJ21:IDJ22"/>
    <mergeCell ref="IDK21:IDK22"/>
    <mergeCell ref="IDL21:IDL22"/>
    <mergeCell ref="IDM21:IDM22"/>
    <mergeCell ref="IDN21:IDN22"/>
    <mergeCell ref="IDC21:IDC22"/>
    <mergeCell ref="IDD21:IDD22"/>
    <mergeCell ref="IDE21:IDE22"/>
    <mergeCell ref="IDF21:IDF22"/>
    <mergeCell ref="IDG21:IDG22"/>
    <mergeCell ref="IDH21:IDH22"/>
    <mergeCell ref="ICW21:ICW22"/>
    <mergeCell ref="ICX21:ICX22"/>
    <mergeCell ref="ICY21:ICY22"/>
    <mergeCell ref="ICZ21:ICZ22"/>
    <mergeCell ref="IDA21:IDA22"/>
    <mergeCell ref="IDB21:IDB22"/>
    <mergeCell ref="ICQ21:ICQ22"/>
    <mergeCell ref="ICR21:ICR22"/>
    <mergeCell ref="ICS21:ICS22"/>
    <mergeCell ref="ICT21:ICT22"/>
    <mergeCell ref="ICU21:ICU22"/>
    <mergeCell ref="ICV21:ICV22"/>
    <mergeCell ref="ICK21:ICK22"/>
    <mergeCell ref="ICL21:ICL22"/>
    <mergeCell ref="ICM21:ICM22"/>
    <mergeCell ref="ICN21:ICN22"/>
    <mergeCell ref="ICO21:ICO22"/>
    <mergeCell ref="ICP21:ICP22"/>
    <mergeCell ref="IEY21:IEY22"/>
    <mergeCell ref="IEZ21:IEZ22"/>
    <mergeCell ref="IFA21:IFA22"/>
    <mergeCell ref="IFB21:IFB22"/>
    <mergeCell ref="IFC21:IFC22"/>
    <mergeCell ref="IFD21:IFD22"/>
    <mergeCell ref="IES21:IES22"/>
    <mergeCell ref="IET21:IET22"/>
    <mergeCell ref="IEU21:IEU22"/>
    <mergeCell ref="IEV21:IEV22"/>
    <mergeCell ref="IEW21:IEW22"/>
    <mergeCell ref="IEX21:IEX22"/>
    <mergeCell ref="IEM21:IEM22"/>
    <mergeCell ref="IEN21:IEN22"/>
    <mergeCell ref="IEO21:IEO22"/>
    <mergeCell ref="IEP21:IEP22"/>
    <mergeCell ref="IEQ21:IEQ22"/>
    <mergeCell ref="IER21:IER22"/>
    <mergeCell ref="IEG21:IEG22"/>
    <mergeCell ref="IEH21:IEH22"/>
    <mergeCell ref="IEI21:IEI22"/>
    <mergeCell ref="IEJ21:IEJ22"/>
    <mergeCell ref="IEK21:IEK22"/>
    <mergeCell ref="IEL21:IEL22"/>
    <mergeCell ref="IEA21:IEA22"/>
    <mergeCell ref="IEB21:IEB22"/>
    <mergeCell ref="IEC21:IEC22"/>
    <mergeCell ref="IED21:IED22"/>
    <mergeCell ref="IEE21:IEE22"/>
    <mergeCell ref="IEF21:IEF22"/>
    <mergeCell ref="IDU21:IDU22"/>
    <mergeCell ref="IDV21:IDV22"/>
    <mergeCell ref="IDW21:IDW22"/>
    <mergeCell ref="IDX21:IDX22"/>
    <mergeCell ref="IDY21:IDY22"/>
    <mergeCell ref="IDZ21:IDZ22"/>
    <mergeCell ref="IGI21:IGI22"/>
    <mergeCell ref="IGJ21:IGJ22"/>
    <mergeCell ref="IGK21:IGK22"/>
    <mergeCell ref="IGL21:IGL22"/>
    <mergeCell ref="IGM21:IGM22"/>
    <mergeCell ref="IGN21:IGN22"/>
    <mergeCell ref="IGC21:IGC22"/>
    <mergeCell ref="IGD21:IGD22"/>
    <mergeCell ref="IGE21:IGE22"/>
    <mergeCell ref="IGF21:IGF22"/>
    <mergeCell ref="IGG21:IGG22"/>
    <mergeCell ref="IGH21:IGH22"/>
    <mergeCell ref="IFW21:IFW22"/>
    <mergeCell ref="IFX21:IFX22"/>
    <mergeCell ref="IFY21:IFY22"/>
    <mergeCell ref="IFZ21:IFZ22"/>
    <mergeCell ref="IGA21:IGA22"/>
    <mergeCell ref="IGB21:IGB22"/>
    <mergeCell ref="IFQ21:IFQ22"/>
    <mergeCell ref="IFR21:IFR22"/>
    <mergeCell ref="IFS21:IFS22"/>
    <mergeCell ref="IFT21:IFT22"/>
    <mergeCell ref="IFU21:IFU22"/>
    <mergeCell ref="IFV21:IFV22"/>
    <mergeCell ref="IFK21:IFK22"/>
    <mergeCell ref="IFL21:IFL22"/>
    <mergeCell ref="IFM21:IFM22"/>
    <mergeCell ref="IFN21:IFN22"/>
    <mergeCell ref="IFO21:IFO22"/>
    <mergeCell ref="IFP21:IFP22"/>
    <mergeCell ref="IFE21:IFE22"/>
    <mergeCell ref="IFF21:IFF22"/>
    <mergeCell ref="IFG21:IFG22"/>
    <mergeCell ref="IFH21:IFH22"/>
    <mergeCell ref="IFI21:IFI22"/>
    <mergeCell ref="IFJ21:IFJ22"/>
    <mergeCell ref="IHS21:IHS22"/>
    <mergeCell ref="IHT21:IHT22"/>
    <mergeCell ref="IHU21:IHU22"/>
    <mergeCell ref="IHV21:IHV22"/>
    <mergeCell ref="IHW21:IHW22"/>
    <mergeCell ref="IHX21:IHX22"/>
    <mergeCell ref="IHM21:IHM22"/>
    <mergeCell ref="IHN21:IHN22"/>
    <mergeCell ref="IHO21:IHO22"/>
    <mergeCell ref="IHP21:IHP22"/>
    <mergeCell ref="IHQ21:IHQ22"/>
    <mergeCell ref="IHR21:IHR22"/>
    <mergeCell ref="IHG21:IHG22"/>
    <mergeCell ref="IHH21:IHH22"/>
    <mergeCell ref="IHI21:IHI22"/>
    <mergeCell ref="IHJ21:IHJ22"/>
    <mergeCell ref="IHK21:IHK22"/>
    <mergeCell ref="IHL21:IHL22"/>
    <mergeCell ref="IHA21:IHA22"/>
    <mergeCell ref="IHB21:IHB22"/>
    <mergeCell ref="IHC21:IHC22"/>
    <mergeCell ref="IHD21:IHD22"/>
    <mergeCell ref="IHE21:IHE22"/>
    <mergeCell ref="IHF21:IHF22"/>
    <mergeCell ref="IGU21:IGU22"/>
    <mergeCell ref="IGV21:IGV22"/>
    <mergeCell ref="IGW21:IGW22"/>
    <mergeCell ref="IGX21:IGX22"/>
    <mergeCell ref="IGY21:IGY22"/>
    <mergeCell ref="IGZ21:IGZ22"/>
    <mergeCell ref="IGO21:IGO22"/>
    <mergeCell ref="IGP21:IGP22"/>
    <mergeCell ref="IGQ21:IGQ22"/>
    <mergeCell ref="IGR21:IGR22"/>
    <mergeCell ref="IGS21:IGS22"/>
    <mergeCell ref="IGT21:IGT22"/>
    <mergeCell ref="IJC21:IJC22"/>
    <mergeCell ref="IJD21:IJD22"/>
    <mergeCell ref="IJE21:IJE22"/>
    <mergeCell ref="IJF21:IJF22"/>
    <mergeCell ref="IJG21:IJG22"/>
    <mergeCell ref="IJH21:IJH22"/>
    <mergeCell ref="IIW21:IIW22"/>
    <mergeCell ref="IIX21:IIX22"/>
    <mergeCell ref="IIY21:IIY22"/>
    <mergeCell ref="IIZ21:IIZ22"/>
    <mergeCell ref="IJA21:IJA22"/>
    <mergeCell ref="IJB21:IJB22"/>
    <mergeCell ref="IIQ21:IIQ22"/>
    <mergeCell ref="IIR21:IIR22"/>
    <mergeCell ref="IIS21:IIS22"/>
    <mergeCell ref="IIT21:IIT22"/>
    <mergeCell ref="IIU21:IIU22"/>
    <mergeCell ref="IIV21:IIV22"/>
    <mergeCell ref="IIK21:IIK22"/>
    <mergeCell ref="IIL21:IIL22"/>
    <mergeCell ref="IIM21:IIM22"/>
    <mergeCell ref="IIN21:IIN22"/>
    <mergeCell ref="IIO21:IIO22"/>
    <mergeCell ref="IIP21:IIP22"/>
    <mergeCell ref="IIE21:IIE22"/>
    <mergeCell ref="IIF21:IIF22"/>
    <mergeCell ref="IIG21:IIG22"/>
    <mergeCell ref="IIH21:IIH22"/>
    <mergeCell ref="III21:III22"/>
    <mergeCell ref="IIJ21:IIJ22"/>
    <mergeCell ref="IHY21:IHY22"/>
    <mergeCell ref="IHZ21:IHZ22"/>
    <mergeCell ref="IIA21:IIA22"/>
    <mergeCell ref="IIB21:IIB22"/>
    <mergeCell ref="IIC21:IIC22"/>
    <mergeCell ref="IID21:IID22"/>
    <mergeCell ref="IKM21:IKM22"/>
    <mergeCell ref="IKN21:IKN22"/>
    <mergeCell ref="IKO21:IKO22"/>
    <mergeCell ref="IKP21:IKP22"/>
    <mergeCell ref="IKQ21:IKQ22"/>
    <mergeCell ref="IKR21:IKR22"/>
    <mergeCell ref="IKG21:IKG22"/>
    <mergeCell ref="IKH21:IKH22"/>
    <mergeCell ref="IKI21:IKI22"/>
    <mergeCell ref="IKJ21:IKJ22"/>
    <mergeCell ref="IKK21:IKK22"/>
    <mergeCell ref="IKL21:IKL22"/>
    <mergeCell ref="IKA21:IKA22"/>
    <mergeCell ref="IKB21:IKB22"/>
    <mergeCell ref="IKC21:IKC22"/>
    <mergeCell ref="IKD21:IKD22"/>
    <mergeCell ref="IKE21:IKE22"/>
    <mergeCell ref="IKF21:IKF22"/>
    <mergeCell ref="IJU21:IJU22"/>
    <mergeCell ref="IJV21:IJV22"/>
    <mergeCell ref="IJW21:IJW22"/>
    <mergeCell ref="IJX21:IJX22"/>
    <mergeCell ref="IJY21:IJY22"/>
    <mergeCell ref="IJZ21:IJZ22"/>
    <mergeCell ref="IJO21:IJO22"/>
    <mergeCell ref="IJP21:IJP22"/>
    <mergeCell ref="IJQ21:IJQ22"/>
    <mergeCell ref="IJR21:IJR22"/>
    <mergeCell ref="IJS21:IJS22"/>
    <mergeCell ref="IJT21:IJT22"/>
    <mergeCell ref="IJI21:IJI22"/>
    <mergeCell ref="IJJ21:IJJ22"/>
    <mergeCell ref="IJK21:IJK22"/>
    <mergeCell ref="IJL21:IJL22"/>
    <mergeCell ref="IJM21:IJM22"/>
    <mergeCell ref="IJN21:IJN22"/>
    <mergeCell ref="ILW21:ILW22"/>
    <mergeCell ref="ILX21:ILX22"/>
    <mergeCell ref="ILY21:ILY22"/>
    <mergeCell ref="ILZ21:ILZ22"/>
    <mergeCell ref="IMA21:IMA22"/>
    <mergeCell ref="IMB21:IMB22"/>
    <mergeCell ref="ILQ21:ILQ22"/>
    <mergeCell ref="ILR21:ILR22"/>
    <mergeCell ref="ILS21:ILS22"/>
    <mergeCell ref="ILT21:ILT22"/>
    <mergeCell ref="ILU21:ILU22"/>
    <mergeCell ref="ILV21:ILV22"/>
    <mergeCell ref="ILK21:ILK22"/>
    <mergeCell ref="ILL21:ILL22"/>
    <mergeCell ref="ILM21:ILM22"/>
    <mergeCell ref="ILN21:ILN22"/>
    <mergeCell ref="ILO21:ILO22"/>
    <mergeCell ref="ILP21:ILP22"/>
    <mergeCell ref="ILE21:ILE22"/>
    <mergeCell ref="ILF21:ILF22"/>
    <mergeCell ref="ILG21:ILG22"/>
    <mergeCell ref="ILH21:ILH22"/>
    <mergeCell ref="ILI21:ILI22"/>
    <mergeCell ref="ILJ21:ILJ22"/>
    <mergeCell ref="IKY21:IKY22"/>
    <mergeCell ref="IKZ21:IKZ22"/>
    <mergeCell ref="ILA21:ILA22"/>
    <mergeCell ref="ILB21:ILB22"/>
    <mergeCell ref="ILC21:ILC22"/>
    <mergeCell ref="ILD21:ILD22"/>
    <mergeCell ref="IKS21:IKS22"/>
    <mergeCell ref="IKT21:IKT22"/>
    <mergeCell ref="IKU21:IKU22"/>
    <mergeCell ref="IKV21:IKV22"/>
    <mergeCell ref="IKW21:IKW22"/>
    <mergeCell ref="IKX21:IKX22"/>
    <mergeCell ref="ING21:ING22"/>
    <mergeCell ref="INH21:INH22"/>
    <mergeCell ref="INI21:INI22"/>
    <mergeCell ref="INJ21:INJ22"/>
    <mergeCell ref="INK21:INK22"/>
    <mergeCell ref="INL21:INL22"/>
    <mergeCell ref="INA21:INA22"/>
    <mergeCell ref="INB21:INB22"/>
    <mergeCell ref="INC21:INC22"/>
    <mergeCell ref="IND21:IND22"/>
    <mergeCell ref="INE21:INE22"/>
    <mergeCell ref="INF21:INF22"/>
    <mergeCell ref="IMU21:IMU22"/>
    <mergeCell ref="IMV21:IMV22"/>
    <mergeCell ref="IMW21:IMW22"/>
    <mergeCell ref="IMX21:IMX22"/>
    <mergeCell ref="IMY21:IMY22"/>
    <mergeCell ref="IMZ21:IMZ22"/>
    <mergeCell ref="IMO21:IMO22"/>
    <mergeCell ref="IMP21:IMP22"/>
    <mergeCell ref="IMQ21:IMQ22"/>
    <mergeCell ref="IMR21:IMR22"/>
    <mergeCell ref="IMS21:IMS22"/>
    <mergeCell ref="IMT21:IMT22"/>
    <mergeCell ref="IMI21:IMI22"/>
    <mergeCell ref="IMJ21:IMJ22"/>
    <mergeCell ref="IMK21:IMK22"/>
    <mergeCell ref="IML21:IML22"/>
    <mergeCell ref="IMM21:IMM22"/>
    <mergeCell ref="IMN21:IMN22"/>
    <mergeCell ref="IMC21:IMC22"/>
    <mergeCell ref="IMD21:IMD22"/>
    <mergeCell ref="IME21:IME22"/>
    <mergeCell ref="IMF21:IMF22"/>
    <mergeCell ref="IMG21:IMG22"/>
    <mergeCell ref="IMH21:IMH22"/>
    <mergeCell ref="IOQ21:IOQ22"/>
    <mergeCell ref="IOR21:IOR22"/>
    <mergeCell ref="IOS21:IOS22"/>
    <mergeCell ref="IOT21:IOT22"/>
    <mergeCell ref="IOU21:IOU22"/>
    <mergeCell ref="IOV21:IOV22"/>
    <mergeCell ref="IOK21:IOK22"/>
    <mergeCell ref="IOL21:IOL22"/>
    <mergeCell ref="IOM21:IOM22"/>
    <mergeCell ref="ION21:ION22"/>
    <mergeCell ref="IOO21:IOO22"/>
    <mergeCell ref="IOP21:IOP22"/>
    <mergeCell ref="IOE21:IOE22"/>
    <mergeCell ref="IOF21:IOF22"/>
    <mergeCell ref="IOG21:IOG22"/>
    <mergeCell ref="IOH21:IOH22"/>
    <mergeCell ref="IOI21:IOI22"/>
    <mergeCell ref="IOJ21:IOJ22"/>
    <mergeCell ref="INY21:INY22"/>
    <mergeCell ref="INZ21:INZ22"/>
    <mergeCell ref="IOA21:IOA22"/>
    <mergeCell ref="IOB21:IOB22"/>
    <mergeCell ref="IOC21:IOC22"/>
    <mergeCell ref="IOD21:IOD22"/>
    <mergeCell ref="INS21:INS22"/>
    <mergeCell ref="INT21:INT22"/>
    <mergeCell ref="INU21:INU22"/>
    <mergeCell ref="INV21:INV22"/>
    <mergeCell ref="INW21:INW22"/>
    <mergeCell ref="INX21:INX22"/>
    <mergeCell ref="INM21:INM22"/>
    <mergeCell ref="INN21:INN22"/>
    <mergeCell ref="INO21:INO22"/>
    <mergeCell ref="INP21:INP22"/>
    <mergeCell ref="INQ21:INQ22"/>
    <mergeCell ref="INR21:INR22"/>
    <mergeCell ref="IQA21:IQA22"/>
    <mergeCell ref="IQB21:IQB22"/>
    <mergeCell ref="IQC21:IQC22"/>
    <mergeCell ref="IQD21:IQD22"/>
    <mergeCell ref="IQE21:IQE22"/>
    <mergeCell ref="IQF21:IQF22"/>
    <mergeCell ref="IPU21:IPU22"/>
    <mergeCell ref="IPV21:IPV22"/>
    <mergeCell ref="IPW21:IPW22"/>
    <mergeCell ref="IPX21:IPX22"/>
    <mergeCell ref="IPY21:IPY22"/>
    <mergeCell ref="IPZ21:IPZ22"/>
    <mergeCell ref="IPO21:IPO22"/>
    <mergeCell ref="IPP21:IPP22"/>
    <mergeCell ref="IPQ21:IPQ22"/>
    <mergeCell ref="IPR21:IPR22"/>
    <mergeCell ref="IPS21:IPS22"/>
    <mergeCell ref="IPT21:IPT22"/>
    <mergeCell ref="IPI21:IPI22"/>
    <mergeCell ref="IPJ21:IPJ22"/>
    <mergeCell ref="IPK21:IPK22"/>
    <mergeCell ref="IPL21:IPL22"/>
    <mergeCell ref="IPM21:IPM22"/>
    <mergeCell ref="IPN21:IPN22"/>
    <mergeCell ref="IPC21:IPC22"/>
    <mergeCell ref="IPD21:IPD22"/>
    <mergeCell ref="IPE21:IPE22"/>
    <mergeCell ref="IPF21:IPF22"/>
    <mergeCell ref="IPG21:IPG22"/>
    <mergeCell ref="IPH21:IPH22"/>
    <mergeCell ref="IOW21:IOW22"/>
    <mergeCell ref="IOX21:IOX22"/>
    <mergeCell ref="IOY21:IOY22"/>
    <mergeCell ref="IOZ21:IOZ22"/>
    <mergeCell ref="IPA21:IPA22"/>
    <mergeCell ref="IPB21:IPB22"/>
    <mergeCell ref="IRK21:IRK22"/>
    <mergeCell ref="IRL21:IRL22"/>
    <mergeCell ref="IRM21:IRM22"/>
    <mergeCell ref="IRN21:IRN22"/>
    <mergeCell ref="IRO21:IRO22"/>
    <mergeCell ref="IRP21:IRP22"/>
    <mergeCell ref="IRE21:IRE22"/>
    <mergeCell ref="IRF21:IRF22"/>
    <mergeCell ref="IRG21:IRG22"/>
    <mergeCell ref="IRH21:IRH22"/>
    <mergeCell ref="IRI21:IRI22"/>
    <mergeCell ref="IRJ21:IRJ22"/>
    <mergeCell ref="IQY21:IQY22"/>
    <mergeCell ref="IQZ21:IQZ22"/>
    <mergeCell ref="IRA21:IRA22"/>
    <mergeCell ref="IRB21:IRB22"/>
    <mergeCell ref="IRC21:IRC22"/>
    <mergeCell ref="IRD21:IRD22"/>
    <mergeCell ref="IQS21:IQS22"/>
    <mergeCell ref="IQT21:IQT22"/>
    <mergeCell ref="IQU21:IQU22"/>
    <mergeCell ref="IQV21:IQV22"/>
    <mergeCell ref="IQW21:IQW22"/>
    <mergeCell ref="IQX21:IQX22"/>
    <mergeCell ref="IQM21:IQM22"/>
    <mergeCell ref="IQN21:IQN22"/>
    <mergeCell ref="IQO21:IQO22"/>
    <mergeCell ref="IQP21:IQP22"/>
    <mergeCell ref="IQQ21:IQQ22"/>
    <mergeCell ref="IQR21:IQR22"/>
    <mergeCell ref="IQG21:IQG22"/>
    <mergeCell ref="IQH21:IQH22"/>
    <mergeCell ref="IQI21:IQI22"/>
    <mergeCell ref="IQJ21:IQJ22"/>
    <mergeCell ref="IQK21:IQK22"/>
    <mergeCell ref="IQL21:IQL22"/>
    <mergeCell ref="ISU21:ISU22"/>
    <mergeCell ref="ISV21:ISV22"/>
    <mergeCell ref="ISW21:ISW22"/>
    <mergeCell ref="ISX21:ISX22"/>
    <mergeCell ref="ISY21:ISY22"/>
    <mergeCell ref="ISZ21:ISZ22"/>
    <mergeCell ref="ISO21:ISO22"/>
    <mergeCell ref="ISP21:ISP22"/>
    <mergeCell ref="ISQ21:ISQ22"/>
    <mergeCell ref="ISR21:ISR22"/>
    <mergeCell ref="ISS21:ISS22"/>
    <mergeCell ref="IST21:IST22"/>
    <mergeCell ref="ISI21:ISI22"/>
    <mergeCell ref="ISJ21:ISJ22"/>
    <mergeCell ref="ISK21:ISK22"/>
    <mergeCell ref="ISL21:ISL22"/>
    <mergeCell ref="ISM21:ISM22"/>
    <mergeCell ref="ISN21:ISN22"/>
    <mergeCell ref="ISC21:ISC22"/>
    <mergeCell ref="ISD21:ISD22"/>
    <mergeCell ref="ISE21:ISE22"/>
    <mergeCell ref="ISF21:ISF22"/>
    <mergeCell ref="ISG21:ISG22"/>
    <mergeCell ref="ISH21:ISH22"/>
    <mergeCell ref="IRW21:IRW22"/>
    <mergeCell ref="IRX21:IRX22"/>
    <mergeCell ref="IRY21:IRY22"/>
    <mergeCell ref="IRZ21:IRZ22"/>
    <mergeCell ref="ISA21:ISA22"/>
    <mergeCell ref="ISB21:ISB22"/>
    <mergeCell ref="IRQ21:IRQ22"/>
    <mergeCell ref="IRR21:IRR22"/>
    <mergeCell ref="IRS21:IRS22"/>
    <mergeCell ref="IRT21:IRT22"/>
    <mergeCell ref="IRU21:IRU22"/>
    <mergeCell ref="IRV21:IRV22"/>
    <mergeCell ref="IUE21:IUE22"/>
    <mergeCell ref="IUF21:IUF22"/>
    <mergeCell ref="IUG21:IUG22"/>
    <mergeCell ref="IUH21:IUH22"/>
    <mergeCell ref="IUI21:IUI22"/>
    <mergeCell ref="IUJ21:IUJ22"/>
    <mergeCell ref="ITY21:ITY22"/>
    <mergeCell ref="ITZ21:ITZ22"/>
    <mergeCell ref="IUA21:IUA22"/>
    <mergeCell ref="IUB21:IUB22"/>
    <mergeCell ref="IUC21:IUC22"/>
    <mergeCell ref="IUD21:IUD22"/>
    <mergeCell ref="ITS21:ITS22"/>
    <mergeCell ref="ITT21:ITT22"/>
    <mergeCell ref="ITU21:ITU22"/>
    <mergeCell ref="ITV21:ITV22"/>
    <mergeCell ref="ITW21:ITW22"/>
    <mergeCell ref="ITX21:ITX22"/>
    <mergeCell ref="ITM21:ITM22"/>
    <mergeCell ref="ITN21:ITN22"/>
    <mergeCell ref="ITO21:ITO22"/>
    <mergeCell ref="ITP21:ITP22"/>
    <mergeCell ref="ITQ21:ITQ22"/>
    <mergeCell ref="ITR21:ITR22"/>
    <mergeCell ref="ITG21:ITG22"/>
    <mergeCell ref="ITH21:ITH22"/>
    <mergeCell ref="ITI21:ITI22"/>
    <mergeCell ref="ITJ21:ITJ22"/>
    <mergeCell ref="ITK21:ITK22"/>
    <mergeCell ref="ITL21:ITL22"/>
    <mergeCell ref="ITA21:ITA22"/>
    <mergeCell ref="ITB21:ITB22"/>
    <mergeCell ref="ITC21:ITC22"/>
    <mergeCell ref="ITD21:ITD22"/>
    <mergeCell ref="ITE21:ITE22"/>
    <mergeCell ref="ITF21:ITF22"/>
    <mergeCell ref="IVO21:IVO22"/>
    <mergeCell ref="IVP21:IVP22"/>
    <mergeCell ref="IVQ21:IVQ22"/>
    <mergeCell ref="IVR21:IVR22"/>
    <mergeCell ref="IVS21:IVS22"/>
    <mergeCell ref="IVT21:IVT22"/>
    <mergeCell ref="IVI21:IVI22"/>
    <mergeCell ref="IVJ21:IVJ22"/>
    <mergeCell ref="IVK21:IVK22"/>
    <mergeCell ref="IVL21:IVL22"/>
    <mergeCell ref="IVM21:IVM22"/>
    <mergeCell ref="IVN21:IVN22"/>
    <mergeCell ref="IVC21:IVC22"/>
    <mergeCell ref="IVD21:IVD22"/>
    <mergeCell ref="IVE21:IVE22"/>
    <mergeCell ref="IVF21:IVF22"/>
    <mergeCell ref="IVG21:IVG22"/>
    <mergeCell ref="IVH21:IVH22"/>
    <mergeCell ref="IUW21:IUW22"/>
    <mergeCell ref="IUX21:IUX22"/>
    <mergeCell ref="IUY21:IUY22"/>
    <mergeCell ref="IUZ21:IUZ22"/>
    <mergeCell ref="IVA21:IVA22"/>
    <mergeCell ref="IVB21:IVB22"/>
    <mergeCell ref="IUQ21:IUQ22"/>
    <mergeCell ref="IUR21:IUR22"/>
    <mergeCell ref="IUS21:IUS22"/>
    <mergeCell ref="IUT21:IUT22"/>
    <mergeCell ref="IUU21:IUU22"/>
    <mergeCell ref="IUV21:IUV22"/>
    <mergeCell ref="IUK21:IUK22"/>
    <mergeCell ref="IUL21:IUL22"/>
    <mergeCell ref="IUM21:IUM22"/>
    <mergeCell ref="IUN21:IUN22"/>
    <mergeCell ref="IUO21:IUO22"/>
    <mergeCell ref="IUP21:IUP22"/>
    <mergeCell ref="IWY21:IWY22"/>
    <mergeCell ref="IWZ21:IWZ22"/>
    <mergeCell ref="IXA21:IXA22"/>
    <mergeCell ref="IXB21:IXB22"/>
    <mergeCell ref="IXC21:IXC22"/>
    <mergeCell ref="IXD21:IXD22"/>
    <mergeCell ref="IWS21:IWS22"/>
    <mergeCell ref="IWT21:IWT22"/>
    <mergeCell ref="IWU21:IWU22"/>
    <mergeCell ref="IWV21:IWV22"/>
    <mergeCell ref="IWW21:IWW22"/>
    <mergeCell ref="IWX21:IWX22"/>
    <mergeCell ref="IWM21:IWM22"/>
    <mergeCell ref="IWN21:IWN22"/>
    <mergeCell ref="IWO21:IWO22"/>
    <mergeCell ref="IWP21:IWP22"/>
    <mergeCell ref="IWQ21:IWQ22"/>
    <mergeCell ref="IWR21:IWR22"/>
    <mergeCell ref="IWG21:IWG22"/>
    <mergeCell ref="IWH21:IWH22"/>
    <mergeCell ref="IWI21:IWI22"/>
    <mergeCell ref="IWJ21:IWJ22"/>
    <mergeCell ref="IWK21:IWK22"/>
    <mergeCell ref="IWL21:IWL22"/>
    <mergeCell ref="IWA21:IWA22"/>
    <mergeCell ref="IWB21:IWB22"/>
    <mergeCell ref="IWC21:IWC22"/>
    <mergeCell ref="IWD21:IWD22"/>
    <mergeCell ref="IWE21:IWE22"/>
    <mergeCell ref="IWF21:IWF22"/>
    <mergeCell ref="IVU21:IVU22"/>
    <mergeCell ref="IVV21:IVV22"/>
    <mergeCell ref="IVW21:IVW22"/>
    <mergeCell ref="IVX21:IVX22"/>
    <mergeCell ref="IVY21:IVY22"/>
    <mergeCell ref="IVZ21:IVZ22"/>
    <mergeCell ref="IYI21:IYI22"/>
    <mergeCell ref="IYJ21:IYJ22"/>
    <mergeCell ref="IYK21:IYK22"/>
    <mergeCell ref="IYL21:IYL22"/>
    <mergeCell ref="IYM21:IYM22"/>
    <mergeCell ref="IYN21:IYN22"/>
    <mergeCell ref="IYC21:IYC22"/>
    <mergeCell ref="IYD21:IYD22"/>
    <mergeCell ref="IYE21:IYE22"/>
    <mergeCell ref="IYF21:IYF22"/>
    <mergeCell ref="IYG21:IYG22"/>
    <mergeCell ref="IYH21:IYH22"/>
    <mergeCell ref="IXW21:IXW22"/>
    <mergeCell ref="IXX21:IXX22"/>
    <mergeCell ref="IXY21:IXY22"/>
    <mergeCell ref="IXZ21:IXZ22"/>
    <mergeCell ref="IYA21:IYA22"/>
    <mergeCell ref="IYB21:IYB22"/>
    <mergeCell ref="IXQ21:IXQ22"/>
    <mergeCell ref="IXR21:IXR22"/>
    <mergeCell ref="IXS21:IXS22"/>
    <mergeCell ref="IXT21:IXT22"/>
    <mergeCell ref="IXU21:IXU22"/>
    <mergeCell ref="IXV21:IXV22"/>
    <mergeCell ref="IXK21:IXK22"/>
    <mergeCell ref="IXL21:IXL22"/>
    <mergeCell ref="IXM21:IXM22"/>
    <mergeCell ref="IXN21:IXN22"/>
    <mergeCell ref="IXO21:IXO22"/>
    <mergeCell ref="IXP21:IXP22"/>
    <mergeCell ref="IXE21:IXE22"/>
    <mergeCell ref="IXF21:IXF22"/>
    <mergeCell ref="IXG21:IXG22"/>
    <mergeCell ref="IXH21:IXH22"/>
    <mergeCell ref="IXI21:IXI22"/>
    <mergeCell ref="IXJ21:IXJ22"/>
    <mergeCell ref="IZS21:IZS22"/>
    <mergeCell ref="IZT21:IZT22"/>
    <mergeCell ref="IZU21:IZU22"/>
    <mergeCell ref="IZV21:IZV22"/>
    <mergeCell ref="IZW21:IZW22"/>
    <mergeCell ref="IZX21:IZX22"/>
    <mergeCell ref="IZM21:IZM22"/>
    <mergeCell ref="IZN21:IZN22"/>
    <mergeCell ref="IZO21:IZO22"/>
    <mergeCell ref="IZP21:IZP22"/>
    <mergeCell ref="IZQ21:IZQ22"/>
    <mergeCell ref="IZR21:IZR22"/>
    <mergeCell ref="IZG21:IZG22"/>
    <mergeCell ref="IZH21:IZH22"/>
    <mergeCell ref="IZI21:IZI22"/>
    <mergeCell ref="IZJ21:IZJ22"/>
    <mergeCell ref="IZK21:IZK22"/>
    <mergeCell ref="IZL21:IZL22"/>
    <mergeCell ref="IZA21:IZA22"/>
    <mergeCell ref="IZB21:IZB22"/>
    <mergeCell ref="IZC21:IZC22"/>
    <mergeCell ref="IZD21:IZD22"/>
    <mergeCell ref="IZE21:IZE22"/>
    <mergeCell ref="IZF21:IZF22"/>
    <mergeCell ref="IYU21:IYU22"/>
    <mergeCell ref="IYV21:IYV22"/>
    <mergeCell ref="IYW21:IYW22"/>
    <mergeCell ref="IYX21:IYX22"/>
    <mergeCell ref="IYY21:IYY22"/>
    <mergeCell ref="IYZ21:IYZ22"/>
    <mergeCell ref="IYO21:IYO22"/>
    <mergeCell ref="IYP21:IYP22"/>
    <mergeCell ref="IYQ21:IYQ22"/>
    <mergeCell ref="IYR21:IYR22"/>
    <mergeCell ref="IYS21:IYS22"/>
    <mergeCell ref="IYT21:IYT22"/>
    <mergeCell ref="JBC21:JBC22"/>
    <mergeCell ref="JBD21:JBD22"/>
    <mergeCell ref="JBE21:JBE22"/>
    <mergeCell ref="JBF21:JBF22"/>
    <mergeCell ref="JBG21:JBG22"/>
    <mergeCell ref="JBH21:JBH22"/>
    <mergeCell ref="JAW21:JAW22"/>
    <mergeCell ref="JAX21:JAX22"/>
    <mergeCell ref="JAY21:JAY22"/>
    <mergeCell ref="JAZ21:JAZ22"/>
    <mergeCell ref="JBA21:JBA22"/>
    <mergeCell ref="JBB21:JBB22"/>
    <mergeCell ref="JAQ21:JAQ22"/>
    <mergeCell ref="JAR21:JAR22"/>
    <mergeCell ref="JAS21:JAS22"/>
    <mergeCell ref="JAT21:JAT22"/>
    <mergeCell ref="JAU21:JAU22"/>
    <mergeCell ref="JAV21:JAV22"/>
    <mergeCell ref="JAK21:JAK22"/>
    <mergeCell ref="JAL21:JAL22"/>
    <mergeCell ref="JAM21:JAM22"/>
    <mergeCell ref="JAN21:JAN22"/>
    <mergeCell ref="JAO21:JAO22"/>
    <mergeCell ref="JAP21:JAP22"/>
    <mergeCell ref="JAE21:JAE22"/>
    <mergeCell ref="JAF21:JAF22"/>
    <mergeCell ref="JAG21:JAG22"/>
    <mergeCell ref="JAH21:JAH22"/>
    <mergeCell ref="JAI21:JAI22"/>
    <mergeCell ref="JAJ21:JAJ22"/>
    <mergeCell ref="IZY21:IZY22"/>
    <mergeCell ref="IZZ21:IZZ22"/>
    <mergeCell ref="JAA21:JAA22"/>
    <mergeCell ref="JAB21:JAB22"/>
    <mergeCell ref="JAC21:JAC22"/>
    <mergeCell ref="JAD21:JAD22"/>
    <mergeCell ref="JCM21:JCM22"/>
    <mergeCell ref="JCN21:JCN22"/>
    <mergeCell ref="JCO21:JCO22"/>
    <mergeCell ref="JCP21:JCP22"/>
    <mergeCell ref="JCQ21:JCQ22"/>
    <mergeCell ref="JCR21:JCR22"/>
    <mergeCell ref="JCG21:JCG22"/>
    <mergeCell ref="JCH21:JCH22"/>
    <mergeCell ref="JCI21:JCI22"/>
    <mergeCell ref="JCJ21:JCJ22"/>
    <mergeCell ref="JCK21:JCK22"/>
    <mergeCell ref="JCL21:JCL22"/>
    <mergeCell ref="JCA21:JCA22"/>
    <mergeCell ref="JCB21:JCB22"/>
    <mergeCell ref="JCC21:JCC22"/>
    <mergeCell ref="JCD21:JCD22"/>
    <mergeCell ref="JCE21:JCE22"/>
    <mergeCell ref="JCF21:JCF22"/>
    <mergeCell ref="JBU21:JBU22"/>
    <mergeCell ref="JBV21:JBV22"/>
    <mergeCell ref="JBW21:JBW22"/>
    <mergeCell ref="JBX21:JBX22"/>
    <mergeCell ref="JBY21:JBY22"/>
    <mergeCell ref="JBZ21:JBZ22"/>
    <mergeCell ref="JBO21:JBO22"/>
    <mergeCell ref="JBP21:JBP22"/>
    <mergeCell ref="JBQ21:JBQ22"/>
    <mergeCell ref="JBR21:JBR22"/>
    <mergeCell ref="JBS21:JBS22"/>
    <mergeCell ref="JBT21:JBT22"/>
    <mergeCell ref="JBI21:JBI22"/>
    <mergeCell ref="JBJ21:JBJ22"/>
    <mergeCell ref="JBK21:JBK22"/>
    <mergeCell ref="JBL21:JBL22"/>
    <mergeCell ref="JBM21:JBM22"/>
    <mergeCell ref="JBN21:JBN22"/>
    <mergeCell ref="JDW21:JDW22"/>
    <mergeCell ref="JDX21:JDX22"/>
    <mergeCell ref="JDY21:JDY22"/>
    <mergeCell ref="JDZ21:JDZ22"/>
    <mergeCell ref="JEA21:JEA22"/>
    <mergeCell ref="JEB21:JEB22"/>
    <mergeCell ref="JDQ21:JDQ22"/>
    <mergeCell ref="JDR21:JDR22"/>
    <mergeCell ref="JDS21:JDS22"/>
    <mergeCell ref="JDT21:JDT22"/>
    <mergeCell ref="JDU21:JDU22"/>
    <mergeCell ref="JDV21:JDV22"/>
    <mergeCell ref="JDK21:JDK22"/>
    <mergeCell ref="JDL21:JDL22"/>
    <mergeCell ref="JDM21:JDM22"/>
    <mergeCell ref="JDN21:JDN22"/>
    <mergeCell ref="JDO21:JDO22"/>
    <mergeCell ref="JDP21:JDP22"/>
    <mergeCell ref="JDE21:JDE22"/>
    <mergeCell ref="JDF21:JDF22"/>
    <mergeCell ref="JDG21:JDG22"/>
    <mergeCell ref="JDH21:JDH22"/>
    <mergeCell ref="JDI21:JDI22"/>
    <mergeCell ref="JDJ21:JDJ22"/>
    <mergeCell ref="JCY21:JCY22"/>
    <mergeCell ref="JCZ21:JCZ22"/>
    <mergeCell ref="JDA21:JDA22"/>
    <mergeCell ref="JDB21:JDB22"/>
    <mergeCell ref="JDC21:JDC22"/>
    <mergeCell ref="JDD21:JDD22"/>
    <mergeCell ref="JCS21:JCS22"/>
    <mergeCell ref="JCT21:JCT22"/>
    <mergeCell ref="JCU21:JCU22"/>
    <mergeCell ref="JCV21:JCV22"/>
    <mergeCell ref="JCW21:JCW22"/>
    <mergeCell ref="JCX21:JCX22"/>
    <mergeCell ref="JFG21:JFG22"/>
    <mergeCell ref="JFH21:JFH22"/>
    <mergeCell ref="JFI21:JFI22"/>
    <mergeCell ref="JFJ21:JFJ22"/>
    <mergeCell ref="JFK21:JFK22"/>
    <mergeCell ref="JFL21:JFL22"/>
    <mergeCell ref="JFA21:JFA22"/>
    <mergeCell ref="JFB21:JFB22"/>
    <mergeCell ref="JFC21:JFC22"/>
    <mergeCell ref="JFD21:JFD22"/>
    <mergeCell ref="JFE21:JFE22"/>
    <mergeCell ref="JFF21:JFF22"/>
    <mergeCell ref="JEU21:JEU22"/>
    <mergeCell ref="JEV21:JEV22"/>
    <mergeCell ref="JEW21:JEW22"/>
    <mergeCell ref="JEX21:JEX22"/>
    <mergeCell ref="JEY21:JEY22"/>
    <mergeCell ref="JEZ21:JEZ22"/>
    <mergeCell ref="JEO21:JEO22"/>
    <mergeCell ref="JEP21:JEP22"/>
    <mergeCell ref="JEQ21:JEQ22"/>
    <mergeCell ref="JER21:JER22"/>
    <mergeCell ref="JES21:JES22"/>
    <mergeCell ref="JET21:JET22"/>
    <mergeCell ref="JEI21:JEI22"/>
    <mergeCell ref="JEJ21:JEJ22"/>
    <mergeCell ref="JEK21:JEK22"/>
    <mergeCell ref="JEL21:JEL22"/>
    <mergeCell ref="JEM21:JEM22"/>
    <mergeCell ref="JEN21:JEN22"/>
    <mergeCell ref="JEC21:JEC22"/>
    <mergeCell ref="JED21:JED22"/>
    <mergeCell ref="JEE21:JEE22"/>
    <mergeCell ref="JEF21:JEF22"/>
    <mergeCell ref="JEG21:JEG22"/>
    <mergeCell ref="JEH21:JEH22"/>
    <mergeCell ref="JGQ21:JGQ22"/>
    <mergeCell ref="JGR21:JGR22"/>
    <mergeCell ref="JGS21:JGS22"/>
    <mergeCell ref="JGT21:JGT22"/>
    <mergeCell ref="JGU21:JGU22"/>
    <mergeCell ref="JGV21:JGV22"/>
    <mergeCell ref="JGK21:JGK22"/>
    <mergeCell ref="JGL21:JGL22"/>
    <mergeCell ref="JGM21:JGM22"/>
    <mergeCell ref="JGN21:JGN22"/>
    <mergeCell ref="JGO21:JGO22"/>
    <mergeCell ref="JGP21:JGP22"/>
    <mergeCell ref="JGE21:JGE22"/>
    <mergeCell ref="JGF21:JGF22"/>
    <mergeCell ref="JGG21:JGG22"/>
    <mergeCell ref="JGH21:JGH22"/>
    <mergeCell ref="JGI21:JGI22"/>
    <mergeCell ref="JGJ21:JGJ22"/>
    <mergeCell ref="JFY21:JFY22"/>
    <mergeCell ref="JFZ21:JFZ22"/>
    <mergeCell ref="JGA21:JGA22"/>
    <mergeCell ref="JGB21:JGB22"/>
    <mergeCell ref="JGC21:JGC22"/>
    <mergeCell ref="JGD21:JGD22"/>
    <mergeCell ref="JFS21:JFS22"/>
    <mergeCell ref="JFT21:JFT22"/>
    <mergeCell ref="JFU21:JFU22"/>
    <mergeCell ref="JFV21:JFV22"/>
    <mergeCell ref="JFW21:JFW22"/>
    <mergeCell ref="JFX21:JFX22"/>
    <mergeCell ref="JFM21:JFM22"/>
    <mergeCell ref="JFN21:JFN22"/>
    <mergeCell ref="JFO21:JFO22"/>
    <mergeCell ref="JFP21:JFP22"/>
    <mergeCell ref="JFQ21:JFQ22"/>
    <mergeCell ref="JFR21:JFR22"/>
    <mergeCell ref="JIA21:JIA22"/>
    <mergeCell ref="JIB21:JIB22"/>
    <mergeCell ref="JIC21:JIC22"/>
    <mergeCell ref="JID21:JID22"/>
    <mergeCell ref="JIE21:JIE22"/>
    <mergeCell ref="JIF21:JIF22"/>
    <mergeCell ref="JHU21:JHU22"/>
    <mergeCell ref="JHV21:JHV22"/>
    <mergeCell ref="JHW21:JHW22"/>
    <mergeCell ref="JHX21:JHX22"/>
    <mergeCell ref="JHY21:JHY22"/>
    <mergeCell ref="JHZ21:JHZ22"/>
    <mergeCell ref="JHO21:JHO22"/>
    <mergeCell ref="JHP21:JHP22"/>
    <mergeCell ref="JHQ21:JHQ22"/>
    <mergeCell ref="JHR21:JHR22"/>
    <mergeCell ref="JHS21:JHS22"/>
    <mergeCell ref="JHT21:JHT22"/>
    <mergeCell ref="JHI21:JHI22"/>
    <mergeCell ref="JHJ21:JHJ22"/>
    <mergeCell ref="JHK21:JHK22"/>
    <mergeCell ref="JHL21:JHL22"/>
    <mergeCell ref="JHM21:JHM22"/>
    <mergeCell ref="JHN21:JHN22"/>
    <mergeCell ref="JHC21:JHC22"/>
    <mergeCell ref="JHD21:JHD22"/>
    <mergeCell ref="JHE21:JHE22"/>
    <mergeCell ref="JHF21:JHF22"/>
    <mergeCell ref="JHG21:JHG22"/>
    <mergeCell ref="JHH21:JHH22"/>
    <mergeCell ref="JGW21:JGW22"/>
    <mergeCell ref="JGX21:JGX22"/>
    <mergeCell ref="JGY21:JGY22"/>
    <mergeCell ref="JGZ21:JGZ22"/>
    <mergeCell ref="JHA21:JHA22"/>
    <mergeCell ref="JHB21:JHB22"/>
    <mergeCell ref="JJK21:JJK22"/>
    <mergeCell ref="JJL21:JJL22"/>
    <mergeCell ref="JJM21:JJM22"/>
    <mergeCell ref="JJN21:JJN22"/>
    <mergeCell ref="JJO21:JJO22"/>
    <mergeCell ref="JJP21:JJP22"/>
    <mergeCell ref="JJE21:JJE22"/>
    <mergeCell ref="JJF21:JJF22"/>
    <mergeCell ref="JJG21:JJG22"/>
    <mergeCell ref="JJH21:JJH22"/>
    <mergeCell ref="JJI21:JJI22"/>
    <mergeCell ref="JJJ21:JJJ22"/>
    <mergeCell ref="JIY21:JIY22"/>
    <mergeCell ref="JIZ21:JIZ22"/>
    <mergeCell ref="JJA21:JJA22"/>
    <mergeCell ref="JJB21:JJB22"/>
    <mergeCell ref="JJC21:JJC22"/>
    <mergeCell ref="JJD21:JJD22"/>
    <mergeCell ref="JIS21:JIS22"/>
    <mergeCell ref="JIT21:JIT22"/>
    <mergeCell ref="JIU21:JIU22"/>
    <mergeCell ref="JIV21:JIV22"/>
    <mergeCell ref="JIW21:JIW22"/>
    <mergeCell ref="JIX21:JIX22"/>
    <mergeCell ref="JIM21:JIM22"/>
    <mergeCell ref="JIN21:JIN22"/>
    <mergeCell ref="JIO21:JIO22"/>
    <mergeCell ref="JIP21:JIP22"/>
    <mergeCell ref="JIQ21:JIQ22"/>
    <mergeCell ref="JIR21:JIR22"/>
    <mergeCell ref="JIG21:JIG22"/>
    <mergeCell ref="JIH21:JIH22"/>
    <mergeCell ref="JII21:JII22"/>
    <mergeCell ref="JIJ21:JIJ22"/>
    <mergeCell ref="JIK21:JIK22"/>
    <mergeCell ref="JIL21:JIL22"/>
    <mergeCell ref="JKU21:JKU22"/>
    <mergeCell ref="JKV21:JKV22"/>
    <mergeCell ref="JKW21:JKW22"/>
    <mergeCell ref="JKX21:JKX22"/>
    <mergeCell ref="JKY21:JKY22"/>
    <mergeCell ref="JKZ21:JKZ22"/>
    <mergeCell ref="JKO21:JKO22"/>
    <mergeCell ref="JKP21:JKP22"/>
    <mergeCell ref="JKQ21:JKQ22"/>
    <mergeCell ref="JKR21:JKR22"/>
    <mergeCell ref="JKS21:JKS22"/>
    <mergeCell ref="JKT21:JKT22"/>
    <mergeCell ref="JKI21:JKI22"/>
    <mergeCell ref="JKJ21:JKJ22"/>
    <mergeCell ref="JKK21:JKK22"/>
    <mergeCell ref="JKL21:JKL22"/>
    <mergeCell ref="JKM21:JKM22"/>
    <mergeCell ref="JKN21:JKN22"/>
    <mergeCell ref="JKC21:JKC22"/>
    <mergeCell ref="JKD21:JKD22"/>
    <mergeCell ref="JKE21:JKE22"/>
    <mergeCell ref="JKF21:JKF22"/>
    <mergeCell ref="JKG21:JKG22"/>
    <mergeCell ref="JKH21:JKH22"/>
    <mergeCell ref="JJW21:JJW22"/>
    <mergeCell ref="JJX21:JJX22"/>
    <mergeCell ref="JJY21:JJY22"/>
    <mergeCell ref="JJZ21:JJZ22"/>
    <mergeCell ref="JKA21:JKA22"/>
    <mergeCell ref="JKB21:JKB22"/>
    <mergeCell ref="JJQ21:JJQ22"/>
    <mergeCell ref="JJR21:JJR22"/>
    <mergeCell ref="JJS21:JJS22"/>
    <mergeCell ref="JJT21:JJT22"/>
    <mergeCell ref="JJU21:JJU22"/>
    <mergeCell ref="JJV21:JJV22"/>
    <mergeCell ref="JME21:JME22"/>
    <mergeCell ref="JMF21:JMF22"/>
    <mergeCell ref="JMG21:JMG22"/>
    <mergeCell ref="JMH21:JMH22"/>
    <mergeCell ref="JMI21:JMI22"/>
    <mergeCell ref="JMJ21:JMJ22"/>
    <mergeCell ref="JLY21:JLY22"/>
    <mergeCell ref="JLZ21:JLZ22"/>
    <mergeCell ref="JMA21:JMA22"/>
    <mergeCell ref="JMB21:JMB22"/>
    <mergeCell ref="JMC21:JMC22"/>
    <mergeCell ref="JMD21:JMD22"/>
    <mergeCell ref="JLS21:JLS22"/>
    <mergeCell ref="JLT21:JLT22"/>
    <mergeCell ref="JLU21:JLU22"/>
    <mergeCell ref="JLV21:JLV22"/>
    <mergeCell ref="JLW21:JLW22"/>
    <mergeCell ref="JLX21:JLX22"/>
    <mergeCell ref="JLM21:JLM22"/>
    <mergeCell ref="JLN21:JLN22"/>
    <mergeCell ref="JLO21:JLO22"/>
    <mergeCell ref="JLP21:JLP22"/>
    <mergeCell ref="JLQ21:JLQ22"/>
    <mergeCell ref="JLR21:JLR22"/>
    <mergeCell ref="JLG21:JLG22"/>
    <mergeCell ref="JLH21:JLH22"/>
    <mergeCell ref="JLI21:JLI22"/>
    <mergeCell ref="JLJ21:JLJ22"/>
    <mergeCell ref="JLK21:JLK22"/>
    <mergeCell ref="JLL21:JLL22"/>
    <mergeCell ref="JLA21:JLA22"/>
    <mergeCell ref="JLB21:JLB22"/>
    <mergeCell ref="JLC21:JLC22"/>
    <mergeCell ref="JLD21:JLD22"/>
    <mergeCell ref="JLE21:JLE22"/>
    <mergeCell ref="JLF21:JLF22"/>
    <mergeCell ref="JNO21:JNO22"/>
    <mergeCell ref="JNP21:JNP22"/>
    <mergeCell ref="JNQ21:JNQ22"/>
    <mergeCell ref="JNR21:JNR22"/>
    <mergeCell ref="JNS21:JNS22"/>
    <mergeCell ref="JNT21:JNT22"/>
    <mergeCell ref="JNI21:JNI22"/>
    <mergeCell ref="JNJ21:JNJ22"/>
    <mergeCell ref="JNK21:JNK22"/>
    <mergeCell ref="JNL21:JNL22"/>
    <mergeCell ref="JNM21:JNM22"/>
    <mergeCell ref="JNN21:JNN22"/>
    <mergeCell ref="JNC21:JNC22"/>
    <mergeCell ref="JND21:JND22"/>
    <mergeCell ref="JNE21:JNE22"/>
    <mergeCell ref="JNF21:JNF22"/>
    <mergeCell ref="JNG21:JNG22"/>
    <mergeCell ref="JNH21:JNH22"/>
    <mergeCell ref="JMW21:JMW22"/>
    <mergeCell ref="JMX21:JMX22"/>
    <mergeCell ref="JMY21:JMY22"/>
    <mergeCell ref="JMZ21:JMZ22"/>
    <mergeCell ref="JNA21:JNA22"/>
    <mergeCell ref="JNB21:JNB22"/>
    <mergeCell ref="JMQ21:JMQ22"/>
    <mergeCell ref="JMR21:JMR22"/>
    <mergeCell ref="JMS21:JMS22"/>
    <mergeCell ref="JMT21:JMT22"/>
    <mergeCell ref="JMU21:JMU22"/>
    <mergeCell ref="JMV21:JMV22"/>
    <mergeCell ref="JMK21:JMK22"/>
    <mergeCell ref="JML21:JML22"/>
    <mergeCell ref="JMM21:JMM22"/>
    <mergeCell ref="JMN21:JMN22"/>
    <mergeCell ref="JMO21:JMO22"/>
    <mergeCell ref="JMP21:JMP22"/>
    <mergeCell ref="JOY21:JOY22"/>
    <mergeCell ref="JOZ21:JOZ22"/>
    <mergeCell ref="JPA21:JPA22"/>
    <mergeCell ref="JPB21:JPB22"/>
    <mergeCell ref="JPC21:JPC22"/>
    <mergeCell ref="JPD21:JPD22"/>
    <mergeCell ref="JOS21:JOS22"/>
    <mergeCell ref="JOT21:JOT22"/>
    <mergeCell ref="JOU21:JOU22"/>
    <mergeCell ref="JOV21:JOV22"/>
    <mergeCell ref="JOW21:JOW22"/>
    <mergeCell ref="JOX21:JOX22"/>
    <mergeCell ref="JOM21:JOM22"/>
    <mergeCell ref="JON21:JON22"/>
    <mergeCell ref="JOO21:JOO22"/>
    <mergeCell ref="JOP21:JOP22"/>
    <mergeCell ref="JOQ21:JOQ22"/>
    <mergeCell ref="JOR21:JOR22"/>
    <mergeCell ref="JOG21:JOG22"/>
    <mergeCell ref="JOH21:JOH22"/>
    <mergeCell ref="JOI21:JOI22"/>
    <mergeCell ref="JOJ21:JOJ22"/>
    <mergeCell ref="JOK21:JOK22"/>
    <mergeCell ref="JOL21:JOL22"/>
    <mergeCell ref="JOA21:JOA22"/>
    <mergeCell ref="JOB21:JOB22"/>
    <mergeCell ref="JOC21:JOC22"/>
    <mergeCell ref="JOD21:JOD22"/>
    <mergeCell ref="JOE21:JOE22"/>
    <mergeCell ref="JOF21:JOF22"/>
    <mergeCell ref="JNU21:JNU22"/>
    <mergeCell ref="JNV21:JNV22"/>
    <mergeCell ref="JNW21:JNW22"/>
    <mergeCell ref="JNX21:JNX22"/>
    <mergeCell ref="JNY21:JNY22"/>
    <mergeCell ref="JNZ21:JNZ22"/>
    <mergeCell ref="JQI21:JQI22"/>
    <mergeCell ref="JQJ21:JQJ22"/>
    <mergeCell ref="JQK21:JQK22"/>
    <mergeCell ref="JQL21:JQL22"/>
    <mergeCell ref="JQM21:JQM22"/>
    <mergeCell ref="JQN21:JQN22"/>
    <mergeCell ref="JQC21:JQC22"/>
    <mergeCell ref="JQD21:JQD22"/>
    <mergeCell ref="JQE21:JQE22"/>
    <mergeCell ref="JQF21:JQF22"/>
    <mergeCell ref="JQG21:JQG22"/>
    <mergeCell ref="JQH21:JQH22"/>
    <mergeCell ref="JPW21:JPW22"/>
    <mergeCell ref="JPX21:JPX22"/>
    <mergeCell ref="JPY21:JPY22"/>
    <mergeCell ref="JPZ21:JPZ22"/>
    <mergeCell ref="JQA21:JQA22"/>
    <mergeCell ref="JQB21:JQB22"/>
    <mergeCell ref="JPQ21:JPQ22"/>
    <mergeCell ref="JPR21:JPR22"/>
    <mergeCell ref="JPS21:JPS22"/>
    <mergeCell ref="JPT21:JPT22"/>
    <mergeCell ref="JPU21:JPU22"/>
    <mergeCell ref="JPV21:JPV22"/>
    <mergeCell ref="JPK21:JPK22"/>
    <mergeCell ref="JPL21:JPL22"/>
    <mergeCell ref="JPM21:JPM22"/>
    <mergeCell ref="JPN21:JPN22"/>
    <mergeCell ref="JPO21:JPO22"/>
    <mergeCell ref="JPP21:JPP22"/>
    <mergeCell ref="JPE21:JPE22"/>
    <mergeCell ref="JPF21:JPF22"/>
    <mergeCell ref="JPG21:JPG22"/>
    <mergeCell ref="JPH21:JPH22"/>
    <mergeCell ref="JPI21:JPI22"/>
    <mergeCell ref="JPJ21:JPJ22"/>
    <mergeCell ref="JRS21:JRS22"/>
    <mergeCell ref="JRT21:JRT22"/>
    <mergeCell ref="JRU21:JRU22"/>
    <mergeCell ref="JRV21:JRV22"/>
    <mergeCell ref="JRW21:JRW22"/>
    <mergeCell ref="JRX21:JRX22"/>
    <mergeCell ref="JRM21:JRM22"/>
    <mergeCell ref="JRN21:JRN22"/>
    <mergeCell ref="JRO21:JRO22"/>
    <mergeCell ref="JRP21:JRP22"/>
    <mergeCell ref="JRQ21:JRQ22"/>
    <mergeCell ref="JRR21:JRR22"/>
    <mergeCell ref="JRG21:JRG22"/>
    <mergeCell ref="JRH21:JRH22"/>
    <mergeCell ref="JRI21:JRI22"/>
    <mergeCell ref="JRJ21:JRJ22"/>
    <mergeCell ref="JRK21:JRK22"/>
    <mergeCell ref="JRL21:JRL22"/>
    <mergeCell ref="JRA21:JRA22"/>
    <mergeCell ref="JRB21:JRB22"/>
    <mergeCell ref="JRC21:JRC22"/>
    <mergeCell ref="JRD21:JRD22"/>
    <mergeCell ref="JRE21:JRE22"/>
    <mergeCell ref="JRF21:JRF22"/>
    <mergeCell ref="JQU21:JQU22"/>
    <mergeCell ref="JQV21:JQV22"/>
    <mergeCell ref="JQW21:JQW22"/>
    <mergeCell ref="JQX21:JQX22"/>
    <mergeCell ref="JQY21:JQY22"/>
    <mergeCell ref="JQZ21:JQZ22"/>
    <mergeCell ref="JQO21:JQO22"/>
    <mergeCell ref="JQP21:JQP22"/>
    <mergeCell ref="JQQ21:JQQ22"/>
    <mergeCell ref="JQR21:JQR22"/>
    <mergeCell ref="JQS21:JQS22"/>
    <mergeCell ref="JQT21:JQT22"/>
    <mergeCell ref="JTC21:JTC22"/>
    <mergeCell ref="JTD21:JTD22"/>
    <mergeCell ref="JTE21:JTE22"/>
    <mergeCell ref="JTF21:JTF22"/>
    <mergeCell ref="JTG21:JTG22"/>
    <mergeCell ref="JTH21:JTH22"/>
    <mergeCell ref="JSW21:JSW22"/>
    <mergeCell ref="JSX21:JSX22"/>
    <mergeCell ref="JSY21:JSY22"/>
    <mergeCell ref="JSZ21:JSZ22"/>
    <mergeCell ref="JTA21:JTA22"/>
    <mergeCell ref="JTB21:JTB22"/>
    <mergeCell ref="JSQ21:JSQ22"/>
    <mergeCell ref="JSR21:JSR22"/>
    <mergeCell ref="JSS21:JSS22"/>
    <mergeCell ref="JST21:JST22"/>
    <mergeCell ref="JSU21:JSU22"/>
    <mergeCell ref="JSV21:JSV22"/>
    <mergeCell ref="JSK21:JSK22"/>
    <mergeCell ref="JSL21:JSL22"/>
    <mergeCell ref="JSM21:JSM22"/>
    <mergeCell ref="JSN21:JSN22"/>
    <mergeCell ref="JSO21:JSO22"/>
    <mergeCell ref="JSP21:JSP22"/>
    <mergeCell ref="JSE21:JSE22"/>
    <mergeCell ref="JSF21:JSF22"/>
    <mergeCell ref="JSG21:JSG22"/>
    <mergeCell ref="JSH21:JSH22"/>
    <mergeCell ref="JSI21:JSI22"/>
    <mergeCell ref="JSJ21:JSJ22"/>
    <mergeCell ref="JRY21:JRY22"/>
    <mergeCell ref="JRZ21:JRZ22"/>
    <mergeCell ref="JSA21:JSA22"/>
    <mergeCell ref="JSB21:JSB22"/>
    <mergeCell ref="JSC21:JSC22"/>
    <mergeCell ref="JSD21:JSD22"/>
    <mergeCell ref="JUM21:JUM22"/>
    <mergeCell ref="JUN21:JUN22"/>
    <mergeCell ref="JUO21:JUO22"/>
    <mergeCell ref="JUP21:JUP22"/>
    <mergeCell ref="JUQ21:JUQ22"/>
    <mergeCell ref="JUR21:JUR22"/>
    <mergeCell ref="JUG21:JUG22"/>
    <mergeCell ref="JUH21:JUH22"/>
    <mergeCell ref="JUI21:JUI22"/>
    <mergeCell ref="JUJ21:JUJ22"/>
    <mergeCell ref="JUK21:JUK22"/>
    <mergeCell ref="JUL21:JUL22"/>
    <mergeCell ref="JUA21:JUA22"/>
    <mergeCell ref="JUB21:JUB22"/>
    <mergeCell ref="JUC21:JUC22"/>
    <mergeCell ref="JUD21:JUD22"/>
    <mergeCell ref="JUE21:JUE22"/>
    <mergeCell ref="JUF21:JUF22"/>
    <mergeCell ref="JTU21:JTU22"/>
    <mergeCell ref="JTV21:JTV22"/>
    <mergeCell ref="JTW21:JTW22"/>
    <mergeCell ref="JTX21:JTX22"/>
    <mergeCell ref="JTY21:JTY22"/>
    <mergeCell ref="JTZ21:JTZ22"/>
    <mergeCell ref="JTO21:JTO22"/>
    <mergeCell ref="JTP21:JTP22"/>
    <mergeCell ref="JTQ21:JTQ22"/>
    <mergeCell ref="JTR21:JTR22"/>
    <mergeCell ref="JTS21:JTS22"/>
    <mergeCell ref="JTT21:JTT22"/>
    <mergeCell ref="JTI21:JTI22"/>
    <mergeCell ref="JTJ21:JTJ22"/>
    <mergeCell ref="JTK21:JTK22"/>
    <mergeCell ref="JTL21:JTL22"/>
    <mergeCell ref="JTM21:JTM22"/>
    <mergeCell ref="JTN21:JTN22"/>
    <mergeCell ref="JVW21:JVW22"/>
    <mergeCell ref="JVX21:JVX22"/>
    <mergeCell ref="JVY21:JVY22"/>
    <mergeCell ref="JVZ21:JVZ22"/>
    <mergeCell ref="JWA21:JWA22"/>
    <mergeCell ref="JWB21:JWB22"/>
    <mergeCell ref="JVQ21:JVQ22"/>
    <mergeCell ref="JVR21:JVR22"/>
    <mergeCell ref="JVS21:JVS22"/>
    <mergeCell ref="JVT21:JVT22"/>
    <mergeCell ref="JVU21:JVU22"/>
    <mergeCell ref="JVV21:JVV22"/>
    <mergeCell ref="JVK21:JVK22"/>
    <mergeCell ref="JVL21:JVL22"/>
    <mergeCell ref="JVM21:JVM22"/>
    <mergeCell ref="JVN21:JVN22"/>
    <mergeCell ref="JVO21:JVO22"/>
    <mergeCell ref="JVP21:JVP22"/>
    <mergeCell ref="JVE21:JVE22"/>
    <mergeCell ref="JVF21:JVF22"/>
    <mergeCell ref="JVG21:JVG22"/>
    <mergeCell ref="JVH21:JVH22"/>
    <mergeCell ref="JVI21:JVI22"/>
    <mergeCell ref="JVJ21:JVJ22"/>
    <mergeCell ref="JUY21:JUY22"/>
    <mergeCell ref="JUZ21:JUZ22"/>
    <mergeCell ref="JVA21:JVA22"/>
    <mergeCell ref="JVB21:JVB22"/>
    <mergeCell ref="JVC21:JVC22"/>
    <mergeCell ref="JVD21:JVD22"/>
    <mergeCell ref="JUS21:JUS22"/>
    <mergeCell ref="JUT21:JUT22"/>
    <mergeCell ref="JUU21:JUU22"/>
    <mergeCell ref="JUV21:JUV22"/>
    <mergeCell ref="JUW21:JUW22"/>
    <mergeCell ref="JUX21:JUX22"/>
    <mergeCell ref="JXG21:JXG22"/>
    <mergeCell ref="JXH21:JXH22"/>
    <mergeCell ref="JXI21:JXI22"/>
    <mergeCell ref="JXJ21:JXJ22"/>
    <mergeCell ref="JXK21:JXK22"/>
    <mergeCell ref="JXL21:JXL22"/>
    <mergeCell ref="JXA21:JXA22"/>
    <mergeCell ref="JXB21:JXB22"/>
    <mergeCell ref="JXC21:JXC22"/>
    <mergeCell ref="JXD21:JXD22"/>
    <mergeCell ref="JXE21:JXE22"/>
    <mergeCell ref="JXF21:JXF22"/>
    <mergeCell ref="JWU21:JWU22"/>
    <mergeCell ref="JWV21:JWV22"/>
    <mergeCell ref="JWW21:JWW22"/>
    <mergeCell ref="JWX21:JWX22"/>
    <mergeCell ref="JWY21:JWY22"/>
    <mergeCell ref="JWZ21:JWZ22"/>
    <mergeCell ref="JWO21:JWO22"/>
    <mergeCell ref="JWP21:JWP22"/>
    <mergeCell ref="JWQ21:JWQ22"/>
    <mergeCell ref="JWR21:JWR22"/>
    <mergeCell ref="JWS21:JWS22"/>
    <mergeCell ref="JWT21:JWT22"/>
    <mergeCell ref="JWI21:JWI22"/>
    <mergeCell ref="JWJ21:JWJ22"/>
    <mergeCell ref="JWK21:JWK22"/>
    <mergeCell ref="JWL21:JWL22"/>
    <mergeCell ref="JWM21:JWM22"/>
    <mergeCell ref="JWN21:JWN22"/>
    <mergeCell ref="JWC21:JWC22"/>
    <mergeCell ref="JWD21:JWD22"/>
    <mergeCell ref="JWE21:JWE22"/>
    <mergeCell ref="JWF21:JWF22"/>
    <mergeCell ref="JWG21:JWG22"/>
    <mergeCell ref="JWH21:JWH22"/>
    <mergeCell ref="JYQ21:JYQ22"/>
    <mergeCell ref="JYR21:JYR22"/>
    <mergeCell ref="JYS21:JYS22"/>
    <mergeCell ref="JYT21:JYT22"/>
    <mergeCell ref="JYU21:JYU22"/>
    <mergeCell ref="JYV21:JYV22"/>
    <mergeCell ref="JYK21:JYK22"/>
    <mergeCell ref="JYL21:JYL22"/>
    <mergeCell ref="JYM21:JYM22"/>
    <mergeCell ref="JYN21:JYN22"/>
    <mergeCell ref="JYO21:JYO22"/>
    <mergeCell ref="JYP21:JYP22"/>
    <mergeCell ref="JYE21:JYE22"/>
    <mergeCell ref="JYF21:JYF22"/>
    <mergeCell ref="JYG21:JYG22"/>
    <mergeCell ref="JYH21:JYH22"/>
    <mergeCell ref="JYI21:JYI22"/>
    <mergeCell ref="JYJ21:JYJ22"/>
    <mergeCell ref="JXY21:JXY22"/>
    <mergeCell ref="JXZ21:JXZ22"/>
    <mergeCell ref="JYA21:JYA22"/>
    <mergeCell ref="JYB21:JYB22"/>
    <mergeCell ref="JYC21:JYC22"/>
    <mergeCell ref="JYD21:JYD22"/>
    <mergeCell ref="JXS21:JXS22"/>
    <mergeCell ref="JXT21:JXT22"/>
    <mergeCell ref="JXU21:JXU22"/>
    <mergeCell ref="JXV21:JXV22"/>
    <mergeCell ref="JXW21:JXW22"/>
    <mergeCell ref="JXX21:JXX22"/>
    <mergeCell ref="JXM21:JXM22"/>
    <mergeCell ref="JXN21:JXN22"/>
    <mergeCell ref="JXO21:JXO22"/>
    <mergeCell ref="JXP21:JXP22"/>
    <mergeCell ref="JXQ21:JXQ22"/>
    <mergeCell ref="JXR21:JXR22"/>
    <mergeCell ref="KAA21:KAA22"/>
    <mergeCell ref="KAB21:KAB22"/>
    <mergeCell ref="KAC21:KAC22"/>
    <mergeCell ref="KAD21:KAD22"/>
    <mergeCell ref="KAE21:KAE22"/>
    <mergeCell ref="KAF21:KAF22"/>
    <mergeCell ref="JZU21:JZU22"/>
    <mergeCell ref="JZV21:JZV22"/>
    <mergeCell ref="JZW21:JZW22"/>
    <mergeCell ref="JZX21:JZX22"/>
    <mergeCell ref="JZY21:JZY22"/>
    <mergeCell ref="JZZ21:JZZ22"/>
    <mergeCell ref="JZO21:JZO22"/>
    <mergeCell ref="JZP21:JZP22"/>
    <mergeCell ref="JZQ21:JZQ22"/>
    <mergeCell ref="JZR21:JZR22"/>
    <mergeCell ref="JZS21:JZS22"/>
    <mergeCell ref="JZT21:JZT22"/>
    <mergeCell ref="JZI21:JZI22"/>
    <mergeCell ref="JZJ21:JZJ22"/>
    <mergeCell ref="JZK21:JZK22"/>
    <mergeCell ref="JZL21:JZL22"/>
    <mergeCell ref="JZM21:JZM22"/>
    <mergeCell ref="JZN21:JZN22"/>
    <mergeCell ref="JZC21:JZC22"/>
    <mergeCell ref="JZD21:JZD22"/>
    <mergeCell ref="JZE21:JZE22"/>
    <mergeCell ref="JZF21:JZF22"/>
    <mergeCell ref="JZG21:JZG22"/>
    <mergeCell ref="JZH21:JZH22"/>
    <mergeCell ref="JYW21:JYW22"/>
    <mergeCell ref="JYX21:JYX22"/>
    <mergeCell ref="JYY21:JYY22"/>
    <mergeCell ref="JYZ21:JYZ22"/>
    <mergeCell ref="JZA21:JZA22"/>
    <mergeCell ref="JZB21:JZB22"/>
    <mergeCell ref="KBK21:KBK22"/>
    <mergeCell ref="KBL21:KBL22"/>
    <mergeCell ref="KBM21:KBM22"/>
    <mergeCell ref="KBN21:KBN22"/>
    <mergeCell ref="KBO21:KBO22"/>
    <mergeCell ref="KBP21:KBP22"/>
    <mergeCell ref="KBE21:KBE22"/>
    <mergeCell ref="KBF21:KBF22"/>
    <mergeCell ref="KBG21:KBG22"/>
    <mergeCell ref="KBH21:KBH22"/>
    <mergeCell ref="KBI21:KBI22"/>
    <mergeCell ref="KBJ21:KBJ22"/>
    <mergeCell ref="KAY21:KAY22"/>
    <mergeCell ref="KAZ21:KAZ22"/>
    <mergeCell ref="KBA21:KBA22"/>
    <mergeCell ref="KBB21:KBB22"/>
    <mergeCell ref="KBC21:KBC22"/>
    <mergeCell ref="KBD21:KBD22"/>
    <mergeCell ref="KAS21:KAS22"/>
    <mergeCell ref="KAT21:KAT22"/>
    <mergeCell ref="KAU21:KAU22"/>
    <mergeCell ref="KAV21:KAV22"/>
    <mergeCell ref="KAW21:KAW22"/>
    <mergeCell ref="KAX21:KAX22"/>
    <mergeCell ref="KAM21:KAM22"/>
    <mergeCell ref="KAN21:KAN22"/>
    <mergeCell ref="KAO21:KAO22"/>
    <mergeCell ref="KAP21:KAP22"/>
    <mergeCell ref="KAQ21:KAQ22"/>
    <mergeCell ref="KAR21:KAR22"/>
    <mergeCell ref="KAG21:KAG22"/>
    <mergeCell ref="KAH21:KAH22"/>
    <mergeCell ref="KAI21:KAI22"/>
    <mergeCell ref="KAJ21:KAJ22"/>
    <mergeCell ref="KAK21:KAK22"/>
    <mergeCell ref="KAL21:KAL22"/>
    <mergeCell ref="KCU21:KCU22"/>
    <mergeCell ref="KCV21:KCV22"/>
    <mergeCell ref="KCW21:KCW22"/>
    <mergeCell ref="KCX21:KCX22"/>
    <mergeCell ref="KCY21:KCY22"/>
    <mergeCell ref="KCZ21:KCZ22"/>
    <mergeCell ref="KCO21:KCO22"/>
    <mergeCell ref="KCP21:KCP22"/>
    <mergeCell ref="KCQ21:KCQ22"/>
    <mergeCell ref="KCR21:KCR22"/>
    <mergeCell ref="KCS21:KCS22"/>
    <mergeCell ref="KCT21:KCT22"/>
    <mergeCell ref="KCI21:KCI22"/>
    <mergeCell ref="KCJ21:KCJ22"/>
    <mergeCell ref="KCK21:KCK22"/>
    <mergeCell ref="KCL21:KCL22"/>
    <mergeCell ref="KCM21:KCM22"/>
    <mergeCell ref="KCN21:KCN22"/>
    <mergeCell ref="KCC21:KCC22"/>
    <mergeCell ref="KCD21:KCD22"/>
    <mergeCell ref="KCE21:KCE22"/>
    <mergeCell ref="KCF21:KCF22"/>
    <mergeCell ref="KCG21:KCG22"/>
    <mergeCell ref="KCH21:KCH22"/>
    <mergeCell ref="KBW21:KBW22"/>
    <mergeCell ref="KBX21:KBX22"/>
    <mergeCell ref="KBY21:KBY22"/>
    <mergeCell ref="KBZ21:KBZ22"/>
    <mergeCell ref="KCA21:KCA22"/>
    <mergeCell ref="KCB21:KCB22"/>
    <mergeCell ref="KBQ21:KBQ22"/>
    <mergeCell ref="KBR21:KBR22"/>
    <mergeCell ref="KBS21:KBS22"/>
    <mergeCell ref="KBT21:KBT22"/>
    <mergeCell ref="KBU21:KBU22"/>
    <mergeCell ref="KBV21:KBV22"/>
    <mergeCell ref="KEE21:KEE22"/>
    <mergeCell ref="KEF21:KEF22"/>
    <mergeCell ref="KEG21:KEG22"/>
    <mergeCell ref="KEH21:KEH22"/>
    <mergeCell ref="KEI21:KEI22"/>
    <mergeCell ref="KEJ21:KEJ22"/>
    <mergeCell ref="KDY21:KDY22"/>
    <mergeCell ref="KDZ21:KDZ22"/>
    <mergeCell ref="KEA21:KEA22"/>
    <mergeCell ref="KEB21:KEB22"/>
    <mergeCell ref="KEC21:KEC22"/>
    <mergeCell ref="KED21:KED22"/>
    <mergeCell ref="KDS21:KDS22"/>
    <mergeCell ref="KDT21:KDT22"/>
    <mergeCell ref="KDU21:KDU22"/>
    <mergeCell ref="KDV21:KDV22"/>
    <mergeCell ref="KDW21:KDW22"/>
    <mergeCell ref="KDX21:KDX22"/>
    <mergeCell ref="KDM21:KDM22"/>
    <mergeCell ref="KDN21:KDN22"/>
    <mergeCell ref="KDO21:KDO22"/>
    <mergeCell ref="KDP21:KDP22"/>
    <mergeCell ref="KDQ21:KDQ22"/>
    <mergeCell ref="KDR21:KDR22"/>
    <mergeCell ref="KDG21:KDG22"/>
    <mergeCell ref="KDH21:KDH22"/>
    <mergeCell ref="KDI21:KDI22"/>
    <mergeCell ref="KDJ21:KDJ22"/>
    <mergeCell ref="KDK21:KDK22"/>
    <mergeCell ref="KDL21:KDL22"/>
    <mergeCell ref="KDA21:KDA22"/>
    <mergeCell ref="KDB21:KDB22"/>
    <mergeCell ref="KDC21:KDC22"/>
    <mergeCell ref="KDD21:KDD22"/>
    <mergeCell ref="KDE21:KDE22"/>
    <mergeCell ref="KDF21:KDF22"/>
    <mergeCell ref="KFO21:KFO22"/>
    <mergeCell ref="KFP21:KFP22"/>
    <mergeCell ref="KFQ21:KFQ22"/>
    <mergeCell ref="KFR21:KFR22"/>
    <mergeCell ref="KFS21:KFS22"/>
    <mergeCell ref="KFT21:KFT22"/>
    <mergeCell ref="KFI21:KFI22"/>
    <mergeCell ref="KFJ21:KFJ22"/>
    <mergeCell ref="KFK21:KFK22"/>
    <mergeCell ref="KFL21:KFL22"/>
    <mergeCell ref="KFM21:KFM22"/>
    <mergeCell ref="KFN21:KFN22"/>
    <mergeCell ref="KFC21:KFC22"/>
    <mergeCell ref="KFD21:KFD22"/>
    <mergeCell ref="KFE21:KFE22"/>
    <mergeCell ref="KFF21:KFF22"/>
    <mergeCell ref="KFG21:KFG22"/>
    <mergeCell ref="KFH21:KFH22"/>
    <mergeCell ref="KEW21:KEW22"/>
    <mergeCell ref="KEX21:KEX22"/>
    <mergeCell ref="KEY21:KEY22"/>
    <mergeCell ref="KEZ21:KEZ22"/>
    <mergeCell ref="KFA21:KFA22"/>
    <mergeCell ref="KFB21:KFB22"/>
    <mergeCell ref="KEQ21:KEQ22"/>
    <mergeCell ref="KER21:KER22"/>
    <mergeCell ref="KES21:KES22"/>
    <mergeCell ref="KET21:KET22"/>
    <mergeCell ref="KEU21:KEU22"/>
    <mergeCell ref="KEV21:KEV22"/>
    <mergeCell ref="KEK21:KEK22"/>
    <mergeCell ref="KEL21:KEL22"/>
    <mergeCell ref="KEM21:KEM22"/>
    <mergeCell ref="KEN21:KEN22"/>
    <mergeCell ref="KEO21:KEO22"/>
    <mergeCell ref="KEP21:KEP22"/>
    <mergeCell ref="KGY21:KGY22"/>
    <mergeCell ref="KGZ21:KGZ22"/>
    <mergeCell ref="KHA21:KHA22"/>
    <mergeCell ref="KHB21:KHB22"/>
    <mergeCell ref="KHC21:KHC22"/>
    <mergeCell ref="KHD21:KHD22"/>
    <mergeCell ref="KGS21:KGS22"/>
    <mergeCell ref="KGT21:KGT22"/>
    <mergeCell ref="KGU21:KGU22"/>
    <mergeCell ref="KGV21:KGV22"/>
    <mergeCell ref="KGW21:KGW22"/>
    <mergeCell ref="KGX21:KGX22"/>
    <mergeCell ref="KGM21:KGM22"/>
    <mergeCell ref="KGN21:KGN22"/>
    <mergeCell ref="KGO21:KGO22"/>
    <mergeCell ref="KGP21:KGP22"/>
    <mergeCell ref="KGQ21:KGQ22"/>
    <mergeCell ref="KGR21:KGR22"/>
    <mergeCell ref="KGG21:KGG22"/>
    <mergeCell ref="KGH21:KGH22"/>
    <mergeCell ref="KGI21:KGI22"/>
    <mergeCell ref="KGJ21:KGJ22"/>
    <mergeCell ref="KGK21:KGK22"/>
    <mergeCell ref="KGL21:KGL22"/>
    <mergeCell ref="KGA21:KGA22"/>
    <mergeCell ref="KGB21:KGB22"/>
    <mergeCell ref="KGC21:KGC22"/>
    <mergeCell ref="KGD21:KGD22"/>
    <mergeCell ref="KGE21:KGE22"/>
    <mergeCell ref="KGF21:KGF22"/>
    <mergeCell ref="KFU21:KFU22"/>
    <mergeCell ref="KFV21:KFV22"/>
    <mergeCell ref="KFW21:KFW22"/>
    <mergeCell ref="KFX21:KFX22"/>
    <mergeCell ref="KFY21:KFY22"/>
    <mergeCell ref="KFZ21:KFZ22"/>
    <mergeCell ref="KII21:KII22"/>
    <mergeCell ref="KIJ21:KIJ22"/>
    <mergeCell ref="KIK21:KIK22"/>
    <mergeCell ref="KIL21:KIL22"/>
    <mergeCell ref="KIM21:KIM22"/>
    <mergeCell ref="KIN21:KIN22"/>
    <mergeCell ref="KIC21:KIC22"/>
    <mergeCell ref="KID21:KID22"/>
    <mergeCell ref="KIE21:KIE22"/>
    <mergeCell ref="KIF21:KIF22"/>
    <mergeCell ref="KIG21:KIG22"/>
    <mergeCell ref="KIH21:KIH22"/>
    <mergeCell ref="KHW21:KHW22"/>
    <mergeCell ref="KHX21:KHX22"/>
    <mergeCell ref="KHY21:KHY22"/>
    <mergeCell ref="KHZ21:KHZ22"/>
    <mergeCell ref="KIA21:KIA22"/>
    <mergeCell ref="KIB21:KIB22"/>
    <mergeCell ref="KHQ21:KHQ22"/>
    <mergeCell ref="KHR21:KHR22"/>
    <mergeCell ref="KHS21:KHS22"/>
    <mergeCell ref="KHT21:KHT22"/>
    <mergeCell ref="KHU21:KHU22"/>
    <mergeCell ref="KHV21:KHV22"/>
    <mergeCell ref="KHK21:KHK22"/>
    <mergeCell ref="KHL21:KHL22"/>
    <mergeCell ref="KHM21:KHM22"/>
    <mergeCell ref="KHN21:KHN22"/>
    <mergeCell ref="KHO21:KHO22"/>
    <mergeCell ref="KHP21:KHP22"/>
    <mergeCell ref="KHE21:KHE22"/>
    <mergeCell ref="KHF21:KHF22"/>
    <mergeCell ref="KHG21:KHG22"/>
    <mergeCell ref="KHH21:KHH22"/>
    <mergeCell ref="KHI21:KHI22"/>
    <mergeCell ref="KHJ21:KHJ22"/>
    <mergeCell ref="KJS21:KJS22"/>
    <mergeCell ref="KJT21:KJT22"/>
    <mergeCell ref="KJU21:KJU22"/>
    <mergeCell ref="KJV21:KJV22"/>
    <mergeCell ref="KJW21:KJW22"/>
    <mergeCell ref="KJX21:KJX22"/>
    <mergeCell ref="KJM21:KJM22"/>
    <mergeCell ref="KJN21:KJN22"/>
    <mergeCell ref="KJO21:KJO22"/>
    <mergeCell ref="KJP21:KJP22"/>
    <mergeCell ref="KJQ21:KJQ22"/>
    <mergeCell ref="KJR21:KJR22"/>
    <mergeCell ref="KJG21:KJG22"/>
    <mergeCell ref="KJH21:KJH22"/>
    <mergeCell ref="KJI21:KJI22"/>
    <mergeCell ref="KJJ21:KJJ22"/>
    <mergeCell ref="KJK21:KJK22"/>
    <mergeCell ref="KJL21:KJL22"/>
    <mergeCell ref="KJA21:KJA22"/>
    <mergeCell ref="KJB21:KJB22"/>
    <mergeCell ref="KJC21:KJC22"/>
    <mergeCell ref="KJD21:KJD22"/>
    <mergeCell ref="KJE21:KJE22"/>
    <mergeCell ref="KJF21:KJF22"/>
    <mergeCell ref="KIU21:KIU22"/>
    <mergeCell ref="KIV21:KIV22"/>
    <mergeCell ref="KIW21:KIW22"/>
    <mergeCell ref="KIX21:KIX22"/>
    <mergeCell ref="KIY21:KIY22"/>
    <mergeCell ref="KIZ21:KIZ22"/>
    <mergeCell ref="KIO21:KIO22"/>
    <mergeCell ref="KIP21:KIP22"/>
    <mergeCell ref="KIQ21:KIQ22"/>
    <mergeCell ref="KIR21:KIR22"/>
    <mergeCell ref="KIS21:KIS22"/>
    <mergeCell ref="KIT21:KIT22"/>
    <mergeCell ref="KLC21:KLC22"/>
    <mergeCell ref="KLD21:KLD22"/>
    <mergeCell ref="KLE21:KLE22"/>
    <mergeCell ref="KLF21:KLF22"/>
    <mergeCell ref="KLG21:KLG22"/>
    <mergeCell ref="KLH21:KLH22"/>
    <mergeCell ref="KKW21:KKW22"/>
    <mergeCell ref="KKX21:KKX22"/>
    <mergeCell ref="KKY21:KKY22"/>
    <mergeCell ref="KKZ21:KKZ22"/>
    <mergeCell ref="KLA21:KLA22"/>
    <mergeCell ref="KLB21:KLB22"/>
    <mergeCell ref="KKQ21:KKQ22"/>
    <mergeCell ref="KKR21:KKR22"/>
    <mergeCell ref="KKS21:KKS22"/>
    <mergeCell ref="KKT21:KKT22"/>
    <mergeCell ref="KKU21:KKU22"/>
    <mergeCell ref="KKV21:KKV22"/>
    <mergeCell ref="KKK21:KKK22"/>
    <mergeCell ref="KKL21:KKL22"/>
    <mergeCell ref="KKM21:KKM22"/>
    <mergeCell ref="KKN21:KKN22"/>
    <mergeCell ref="KKO21:KKO22"/>
    <mergeCell ref="KKP21:KKP22"/>
    <mergeCell ref="KKE21:KKE22"/>
    <mergeCell ref="KKF21:KKF22"/>
    <mergeCell ref="KKG21:KKG22"/>
    <mergeCell ref="KKH21:KKH22"/>
    <mergeCell ref="KKI21:KKI22"/>
    <mergeCell ref="KKJ21:KKJ22"/>
    <mergeCell ref="KJY21:KJY22"/>
    <mergeCell ref="KJZ21:KJZ22"/>
    <mergeCell ref="KKA21:KKA22"/>
    <mergeCell ref="KKB21:KKB22"/>
    <mergeCell ref="KKC21:KKC22"/>
    <mergeCell ref="KKD21:KKD22"/>
    <mergeCell ref="KMM21:KMM22"/>
    <mergeCell ref="KMN21:KMN22"/>
    <mergeCell ref="KMO21:KMO22"/>
    <mergeCell ref="KMP21:KMP22"/>
    <mergeCell ref="KMQ21:KMQ22"/>
    <mergeCell ref="KMR21:KMR22"/>
    <mergeCell ref="KMG21:KMG22"/>
    <mergeCell ref="KMH21:KMH22"/>
    <mergeCell ref="KMI21:KMI22"/>
    <mergeCell ref="KMJ21:KMJ22"/>
    <mergeCell ref="KMK21:KMK22"/>
    <mergeCell ref="KML21:KML22"/>
    <mergeCell ref="KMA21:KMA22"/>
    <mergeCell ref="KMB21:KMB22"/>
    <mergeCell ref="KMC21:KMC22"/>
    <mergeCell ref="KMD21:KMD22"/>
    <mergeCell ref="KME21:KME22"/>
    <mergeCell ref="KMF21:KMF22"/>
    <mergeCell ref="KLU21:KLU22"/>
    <mergeCell ref="KLV21:KLV22"/>
    <mergeCell ref="KLW21:KLW22"/>
    <mergeCell ref="KLX21:KLX22"/>
    <mergeCell ref="KLY21:KLY22"/>
    <mergeCell ref="KLZ21:KLZ22"/>
    <mergeCell ref="KLO21:KLO22"/>
    <mergeCell ref="KLP21:KLP22"/>
    <mergeCell ref="KLQ21:KLQ22"/>
    <mergeCell ref="KLR21:KLR22"/>
    <mergeCell ref="KLS21:KLS22"/>
    <mergeCell ref="KLT21:KLT22"/>
    <mergeCell ref="KLI21:KLI22"/>
    <mergeCell ref="KLJ21:KLJ22"/>
    <mergeCell ref="KLK21:KLK22"/>
    <mergeCell ref="KLL21:KLL22"/>
    <mergeCell ref="KLM21:KLM22"/>
    <mergeCell ref="KLN21:KLN22"/>
    <mergeCell ref="KNW21:KNW22"/>
    <mergeCell ref="KNX21:KNX22"/>
    <mergeCell ref="KNY21:KNY22"/>
    <mergeCell ref="KNZ21:KNZ22"/>
    <mergeCell ref="KOA21:KOA22"/>
    <mergeCell ref="KOB21:KOB22"/>
    <mergeCell ref="KNQ21:KNQ22"/>
    <mergeCell ref="KNR21:KNR22"/>
    <mergeCell ref="KNS21:KNS22"/>
    <mergeCell ref="KNT21:KNT22"/>
    <mergeCell ref="KNU21:KNU22"/>
    <mergeCell ref="KNV21:KNV22"/>
    <mergeCell ref="KNK21:KNK22"/>
    <mergeCell ref="KNL21:KNL22"/>
    <mergeCell ref="KNM21:KNM22"/>
    <mergeCell ref="KNN21:KNN22"/>
    <mergeCell ref="KNO21:KNO22"/>
    <mergeCell ref="KNP21:KNP22"/>
    <mergeCell ref="KNE21:KNE22"/>
    <mergeCell ref="KNF21:KNF22"/>
    <mergeCell ref="KNG21:KNG22"/>
    <mergeCell ref="KNH21:KNH22"/>
    <mergeCell ref="KNI21:KNI22"/>
    <mergeCell ref="KNJ21:KNJ22"/>
    <mergeCell ref="KMY21:KMY22"/>
    <mergeCell ref="KMZ21:KMZ22"/>
    <mergeCell ref="KNA21:KNA22"/>
    <mergeCell ref="KNB21:KNB22"/>
    <mergeCell ref="KNC21:KNC22"/>
    <mergeCell ref="KND21:KND22"/>
    <mergeCell ref="KMS21:KMS22"/>
    <mergeCell ref="KMT21:KMT22"/>
    <mergeCell ref="KMU21:KMU22"/>
    <mergeCell ref="KMV21:KMV22"/>
    <mergeCell ref="KMW21:KMW22"/>
    <mergeCell ref="KMX21:KMX22"/>
    <mergeCell ref="KPG21:KPG22"/>
    <mergeCell ref="KPH21:KPH22"/>
    <mergeCell ref="KPI21:KPI22"/>
    <mergeCell ref="KPJ21:KPJ22"/>
    <mergeCell ref="KPK21:KPK22"/>
    <mergeCell ref="KPL21:KPL22"/>
    <mergeCell ref="KPA21:KPA22"/>
    <mergeCell ref="KPB21:KPB22"/>
    <mergeCell ref="KPC21:KPC22"/>
    <mergeCell ref="KPD21:KPD22"/>
    <mergeCell ref="KPE21:KPE22"/>
    <mergeCell ref="KPF21:KPF22"/>
    <mergeCell ref="KOU21:KOU22"/>
    <mergeCell ref="KOV21:KOV22"/>
    <mergeCell ref="KOW21:KOW22"/>
    <mergeCell ref="KOX21:KOX22"/>
    <mergeCell ref="KOY21:KOY22"/>
    <mergeCell ref="KOZ21:KOZ22"/>
    <mergeCell ref="KOO21:KOO22"/>
    <mergeCell ref="KOP21:KOP22"/>
    <mergeCell ref="KOQ21:KOQ22"/>
    <mergeCell ref="KOR21:KOR22"/>
    <mergeCell ref="KOS21:KOS22"/>
    <mergeCell ref="KOT21:KOT22"/>
    <mergeCell ref="KOI21:KOI22"/>
    <mergeCell ref="KOJ21:KOJ22"/>
    <mergeCell ref="KOK21:KOK22"/>
    <mergeCell ref="KOL21:KOL22"/>
    <mergeCell ref="KOM21:KOM22"/>
    <mergeCell ref="KON21:KON22"/>
    <mergeCell ref="KOC21:KOC22"/>
    <mergeCell ref="KOD21:KOD22"/>
    <mergeCell ref="KOE21:KOE22"/>
    <mergeCell ref="KOF21:KOF22"/>
    <mergeCell ref="KOG21:KOG22"/>
    <mergeCell ref="KOH21:KOH22"/>
    <mergeCell ref="KQQ21:KQQ22"/>
    <mergeCell ref="KQR21:KQR22"/>
    <mergeCell ref="KQS21:KQS22"/>
    <mergeCell ref="KQT21:KQT22"/>
    <mergeCell ref="KQU21:KQU22"/>
    <mergeCell ref="KQV21:KQV22"/>
    <mergeCell ref="KQK21:KQK22"/>
    <mergeCell ref="KQL21:KQL22"/>
    <mergeCell ref="KQM21:KQM22"/>
    <mergeCell ref="KQN21:KQN22"/>
    <mergeCell ref="KQO21:KQO22"/>
    <mergeCell ref="KQP21:KQP22"/>
    <mergeCell ref="KQE21:KQE22"/>
    <mergeCell ref="KQF21:KQF22"/>
    <mergeCell ref="KQG21:KQG22"/>
    <mergeCell ref="KQH21:KQH22"/>
    <mergeCell ref="KQI21:KQI22"/>
    <mergeCell ref="KQJ21:KQJ22"/>
    <mergeCell ref="KPY21:KPY22"/>
    <mergeCell ref="KPZ21:KPZ22"/>
    <mergeCell ref="KQA21:KQA22"/>
    <mergeCell ref="KQB21:KQB22"/>
    <mergeCell ref="KQC21:KQC22"/>
    <mergeCell ref="KQD21:KQD22"/>
    <mergeCell ref="KPS21:KPS22"/>
    <mergeCell ref="KPT21:KPT22"/>
    <mergeCell ref="KPU21:KPU22"/>
    <mergeCell ref="KPV21:KPV22"/>
    <mergeCell ref="KPW21:KPW22"/>
    <mergeCell ref="KPX21:KPX22"/>
    <mergeCell ref="KPM21:KPM22"/>
    <mergeCell ref="KPN21:KPN22"/>
    <mergeCell ref="KPO21:KPO22"/>
    <mergeCell ref="KPP21:KPP22"/>
    <mergeCell ref="KPQ21:KPQ22"/>
    <mergeCell ref="KPR21:KPR22"/>
    <mergeCell ref="KSA21:KSA22"/>
    <mergeCell ref="KSB21:KSB22"/>
    <mergeCell ref="KSC21:KSC22"/>
    <mergeCell ref="KSD21:KSD22"/>
    <mergeCell ref="KSE21:KSE22"/>
    <mergeCell ref="KSF21:KSF22"/>
    <mergeCell ref="KRU21:KRU22"/>
    <mergeCell ref="KRV21:KRV22"/>
    <mergeCell ref="KRW21:KRW22"/>
    <mergeCell ref="KRX21:KRX22"/>
    <mergeCell ref="KRY21:KRY22"/>
    <mergeCell ref="KRZ21:KRZ22"/>
    <mergeCell ref="KRO21:KRO22"/>
    <mergeCell ref="KRP21:KRP22"/>
    <mergeCell ref="KRQ21:KRQ22"/>
    <mergeCell ref="KRR21:KRR22"/>
    <mergeCell ref="KRS21:KRS22"/>
    <mergeCell ref="KRT21:KRT22"/>
    <mergeCell ref="KRI21:KRI22"/>
    <mergeCell ref="KRJ21:KRJ22"/>
    <mergeCell ref="KRK21:KRK22"/>
    <mergeCell ref="KRL21:KRL22"/>
    <mergeCell ref="KRM21:KRM22"/>
    <mergeCell ref="KRN21:KRN22"/>
    <mergeCell ref="KRC21:KRC22"/>
    <mergeCell ref="KRD21:KRD22"/>
    <mergeCell ref="KRE21:KRE22"/>
    <mergeCell ref="KRF21:KRF22"/>
    <mergeCell ref="KRG21:KRG22"/>
    <mergeCell ref="KRH21:KRH22"/>
    <mergeCell ref="KQW21:KQW22"/>
    <mergeCell ref="KQX21:KQX22"/>
    <mergeCell ref="KQY21:KQY22"/>
    <mergeCell ref="KQZ21:KQZ22"/>
    <mergeCell ref="KRA21:KRA22"/>
    <mergeCell ref="KRB21:KRB22"/>
    <mergeCell ref="KTK21:KTK22"/>
    <mergeCell ref="KTL21:KTL22"/>
    <mergeCell ref="KTM21:KTM22"/>
    <mergeCell ref="KTN21:KTN22"/>
    <mergeCell ref="KTO21:KTO22"/>
    <mergeCell ref="KTP21:KTP22"/>
    <mergeCell ref="KTE21:KTE22"/>
    <mergeCell ref="KTF21:KTF22"/>
    <mergeCell ref="KTG21:KTG22"/>
    <mergeCell ref="KTH21:KTH22"/>
    <mergeCell ref="KTI21:KTI22"/>
    <mergeCell ref="KTJ21:KTJ22"/>
    <mergeCell ref="KSY21:KSY22"/>
    <mergeCell ref="KSZ21:KSZ22"/>
    <mergeCell ref="KTA21:KTA22"/>
    <mergeCell ref="KTB21:KTB22"/>
    <mergeCell ref="KTC21:KTC22"/>
    <mergeCell ref="KTD21:KTD22"/>
    <mergeCell ref="KSS21:KSS22"/>
    <mergeCell ref="KST21:KST22"/>
    <mergeCell ref="KSU21:KSU22"/>
    <mergeCell ref="KSV21:KSV22"/>
    <mergeCell ref="KSW21:KSW22"/>
    <mergeCell ref="KSX21:KSX22"/>
    <mergeCell ref="KSM21:KSM22"/>
    <mergeCell ref="KSN21:KSN22"/>
    <mergeCell ref="KSO21:KSO22"/>
    <mergeCell ref="KSP21:KSP22"/>
    <mergeCell ref="KSQ21:KSQ22"/>
    <mergeCell ref="KSR21:KSR22"/>
    <mergeCell ref="KSG21:KSG22"/>
    <mergeCell ref="KSH21:KSH22"/>
    <mergeCell ref="KSI21:KSI22"/>
    <mergeCell ref="KSJ21:KSJ22"/>
    <mergeCell ref="KSK21:KSK22"/>
    <mergeCell ref="KSL21:KSL22"/>
    <mergeCell ref="KUU21:KUU22"/>
    <mergeCell ref="KUV21:KUV22"/>
    <mergeCell ref="KUW21:KUW22"/>
    <mergeCell ref="KUX21:KUX22"/>
    <mergeCell ref="KUY21:KUY22"/>
    <mergeCell ref="KUZ21:KUZ22"/>
    <mergeCell ref="KUO21:KUO22"/>
    <mergeCell ref="KUP21:KUP22"/>
    <mergeCell ref="KUQ21:KUQ22"/>
    <mergeCell ref="KUR21:KUR22"/>
    <mergeCell ref="KUS21:KUS22"/>
    <mergeCell ref="KUT21:KUT22"/>
    <mergeCell ref="KUI21:KUI22"/>
    <mergeCell ref="KUJ21:KUJ22"/>
    <mergeCell ref="KUK21:KUK22"/>
    <mergeCell ref="KUL21:KUL22"/>
    <mergeCell ref="KUM21:KUM22"/>
    <mergeCell ref="KUN21:KUN22"/>
    <mergeCell ref="KUC21:KUC22"/>
    <mergeCell ref="KUD21:KUD22"/>
    <mergeCell ref="KUE21:KUE22"/>
    <mergeCell ref="KUF21:KUF22"/>
    <mergeCell ref="KUG21:KUG22"/>
    <mergeCell ref="KUH21:KUH22"/>
    <mergeCell ref="KTW21:KTW22"/>
    <mergeCell ref="KTX21:KTX22"/>
    <mergeCell ref="KTY21:KTY22"/>
    <mergeCell ref="KTZ21:KTZ22"/>
    <mergeCell ref="KUA21:KUA22"/>
    <mergeCell ref="KUB21:KUB22"/>
    <mergeCell ref="KTQ21:KTQ22"/>
    <mergeCell ref="KTR21:KTR22"/>
    <mergeCell ref="KTS21:KTS22"/>
    <mergeCell ref="KTT21:KTT22"/>
    <mergeCell ref="KTU21:KTU22"/>
    <mergeCell ref="KTV21:KTV22"/>
    <mergeCell ref="KWE21:KWE22"/>
    <mergeCell ref="KWF21:KWF22"/>
    <mergeCell ref="KWG21:KWG22"/>
    <mergeCell ref="KWH21:KWH22"/>
    <mergeCell ref="KWI21:KWI22"/>
    <mergeCell ref="KWJ21:KWJ22"/>
    <mergeCell ref="KVY21:KVY22"/>
    <mergeCell ref="KVZ21:KVZ22"/>
    <mergeCell ref="KWA21:KWA22"/>
    <mergeCell ref="KWB21:KWB22"/>
    <mergeCell ref="KWC21:KWC22"/>
    <mergeCell ref="KWD21:KWD22"/>
    <mergeCell ref="KVS21:KVS22"/>
    <mergeCell ref="KVT21:KVT22"/>
    <mergeCell ref="KVU21:KVU22"/>
    <mergeCell ref="KVV21:KVV22"/>
    <mergeCell ref="KVW21:KVW22"/>
    <mergeCell ref="KVX21:KVX22"/>
    <mergeCell ref="KVM21:KVM22"/>
    <mergeCell ref="KVN21:KVN22"/>
    <mergeCell ref="KVO21:KVO22"/>
    <mergeCell ref="KVP21:KVP22"/>
    <mergeCell ref="KVQ21:KVQ22"/>
    <mergeCell ref="KVR21:KVR22"/>
    <mergeCell ref="KVG21:KVG22"/>
    <mergeCell ref="KVH21:KVH22"/>
    <mergeCell ref="KVI21:KVI22"/>
    <mergeCell ref="KVJ21:KVJ22"/>
    <mergeCell ref="KVK21:KVK22"/>
    <mergeCell ref="KVL21:KVL22"/>
    <mergeCell ref="KVA21:KVA22"/>
    <mergeCell ref="KVB21:KVB22"/>
    <mergeCell ref="KVC21:KVC22"/>
    <mergeCell ref="KVD21:KVD22"/>
    <mergeCell ref="KVE21:KVE22"/>
    <mergeCell ref="KVF21:KVF22"/>
    <mergeCell ref="KXO21:KXO22"/>
    <mergeCell ref="KXP21:KXP22"/>
    <mergeCell ref="KXQ21:KXQ22"/>
    <mergeCell ref="KXR21:KXR22"/>
    <mergeCell ref="KXS21:KXS22"/>
    <mergeCell ref="KXT21:KXT22"/>
    <mergeCell ref="KXI21:KXI22"/>
    <mergeCell ref="KXJ21:KXJ22"/>
    <mergeCell ref="KXK21:KXK22"/>
    <mergeCell ref="KXL21:KXL22"/>
    <mergeCell ref="KXM21:KXM22"/>
    <mergeCell ref="KXN21:KXN22"/>
    <mergeCell ref="KXC21:KXC22"/>
    <mergeCell ref="KXD21:KXD22"/>
    <mergeCell ref="KXE21:KXE22"/>
    <mergeCell ref="KXF21:KXF22"/>
    <mergeCell ref="KXG21:KXG22"/>
    <mergeCell ref="KXH21:KXH22"/>
    <mergeCell ref="KWW21:KWW22"/>
    <mergeCell ref="KWX21:KWX22"/>
    <mergeCell ref="KWY21:KWY22"/>
    <mergeCell ref="KWZ21:KWZ22"/>
    <mergeCell ref="KXA21:KXA22"/>
    <mergeCell ref="KXB21:KXB22"/>
    <mergeCell ref="KWQ21:KWQ22"/>
    <mergeCell ref="KWR21:KWR22"/>
    <mergeCell ref="KWS21:KWS22"/>
    <mergeCell ref="KWT21:KWT22"/>
    <mergeCell ref="KWU21:KWU22"/>
    <mergeCell ref="KWV21:KWV22"/>
    <mergeCell ref="KWK21:KWK22"/>
    <mergeCell ref="KWL21:KWL22"/>
    <mergeCell ref="KWM21:KWM22"/>
    <mergeCell ref="KWN21:KWN22"/>
    <mergeCell ref="KWO21:KWO22"/>
    <mergeCell ref="KWP21:KWP22"/>
    <mergeCell ref="KYY21:KYY22"/>
    <mergeCell ref="KYZ21:KYZ22"/>
    <mergeCell ref="KZA21:KZA22"/>
    <mergeCell ref="KZB21:KZB22"/>
    <mergeCell ref="KZC21:KZC22"/>
    <mergeCell ref="KZD21:KZD22"/>
    <mergeCell ref="KYS21:KYS22"/>
    <mergeCell ref="KYT21:KYT22"/>
    <mergeCell ref="KYU21:KYU22"/>
    <mergeCell ref="KYV21:KYV22"/>
    <mergeCell ref="KYW21:KYW22"/>
    <mergeCell ref="KYX21:KYX22"/>
    <mergeCell ref="KYM21:KYM22"/>
    <mergeCell ref="KYN21:KYN22"/>
    <mergeCell ref="KYO21:KYO22"/>
    <mergeCell ref="KYP21:KYP22"/>
    <mergeCell ref="KYQ21:KYQ22"/>
    <mergeCell ref="KYR21:KYR22"/>
    <mergeCell ref="KYG21:KYG22"/>
    <mergeCell ref="KYH21:KYH22"/>
    <mergeCell ref="KYI21:KYI22"/>
    <mergeCell ref="KYJ21:KYJ22"/>
    <mergeCell ref="KYK21:KYK22"/>
    <mergeCell ref="KYL21:KYL22"/>
    <mergeCell ref="KYA21:KYA22"/>
    <mergeCell ref="KYB21:KYB22"/>
    <mergeCell ref="KYC21:KYC22"/>
    <mergeCell ref="KYD21:KYD22"/>
    <mergeCell ref="KYE21:KYE22"/>
    <mergeCell ref="KYF21:KYF22"/>
    <mergeCell ref="KXU21:KXU22"/>
    <mergeCell ref="KXV21:KXV22"/>
    <mergeCell ref="KXW21:KXW22"/>
    <mergeCell ref="KXX21:KXX22"/>
    <mergeCell ref="KXY21:KXY22"/>
    <mergeCell ref="KXZ21:KXZ22"/>
    <mergeCell ref="LAI21:LAI22"/>
    <mergeCell ref="LAJ21:LAJ22"/>
    <mergeCell ref="LAK21:LAK22"/>
    <mergeCell ref="LAL21:LAL22"/>
    <mergeCell ref="LAM21:LAM22"/>
    <mergeCell ref="LAN21:LAN22"/>
    <mergeCell ref="LAC21:LAC22"/>
    <mergeCell ref="LAD21:LAD22"/>
    <mergeCell ref="LAE21:LAE22"/>
    <mergeCell ref="LAF21:LAF22"/>
    <mergeCell ref="LAG21:LAG22"/>
    <mergeCell ref="LAH21:LAH22"/>
    <mergeCell ref="KZW21:KZW22"/>
    <mergeCell ref="KZX21:KZX22"/>
    <mergeCell ref="KZY21:KZY22"/>
    <mergeCell ref="KZZ21:KZZ22"/>
    <mergeCell ref="LAA21:LAA22"/>
    <mergeCell ref="LAB21:LAB22"/>
    <mergeCell ref="KZQ21:KZQ22"/>
    <mergeCell ref="KZR21:KZR22"/>
    <mergeCell ref="KZS21:KZS22"/>
    <mergeCell ref="KZT21:KZT22"/>
    <mergeCell ref="KZU21:KZU22"/>
    <mergeCell ref="KZV21:KZV22"/>
    <mergeCell ref="KZK21:KZK22"/>
    <mergeCell ref="KZL21:KZL22"/>
    <mergeCell ref="KZM21:KZM22"/>
    <mergeCell ref="KZN21:KZN22"/>
    <mergeCell ref="KZO21:KZO22"/>
    <mergeCell ref="KZP21:KZP22"/>
    <mergeCell ref="KZE21:KZE22"/>
    <mergeCell ref="KZF21:KZF22"/>
    <mergeCell ref="KZG21:KZG22"/>
    <mergeCell ref="KZH21:KZH22"/>
    <mergeCell ref="KZI21:KZI22"/>
    <mergeCell ref="KZJ21:KZJ22"/>
    <mergeCell ref="LBS21:LBS22"/>
    <mergeCell ref="LBT21:LBT22"/>
    <mergeCell ref="LBU21:LBU22"/>
    <mergeCell ref="LBV21:LBV22"/>
    <mergeCell ref="LBW21:LBW22"/>
    <mergeCell ref="LBX21:LBX22"/>
    <mergeCell ref="LBM21:LBM22"/>
    <mergeCell ref="LBN21:LBN22"/>
    <mergeCell ref="LBO21:LBO22"/>
    <mergeCell ref="LBP21:LBP22"/>
    <mergeCell ref="LBQ21:LBQ22"/>
    <mergeCell ref="LBR21:LBR22"/>
    <mergeCell ref="LBG21:LBG22"/>
    <mergeCell ref="LBH21:LBH22"/>
    <mergeCell ref="LBI21:LBI22"/>
    <mergeCell ref="LBJ21:LBJ22"/>
    <mergeCell ref="LBK21:LBK22"/>
    <mergeCell ref="LBL21:LBL22"/>
    <mergeCell ref="LBA21:LBA22"/>
    <mergeCell ref="LBB21:LBB22"/>
    <mergeCell ref="LBC21:LBC22"/>
    <mergeCell ref="LBD21:LBD22"/>
    <mergeCell ref="LBE21:LBE22"/>
    <mergeCell ref="LBF21:LBF22"/>
    <mergeCell ref="LAU21:LAU22"/>
    <mergeCell ref="LAV21:LAV22"/>
    <mergeCell ref="LAW21:LAW22"/>
    <mergeCell ref="LAX21:LAX22"/>
    <mergeCell ref="LAY21:LAY22"/>
    <mergeCell ref="LAZ21:LAZ22"/>
    <mergeCell ref="LAO21:LAO22"/>
    <mergeCell ref="LAP21:LAP22"/>
    <mergeCell ref="LAQ21:LAQ22"/>
    <mergeCell ref="LAR21:LAR22"/>
    <mergeCell ref="LAS21:LAS22"/>
    <mergeCell ref="LAT21:LAT22"/>
    <mergeCell ref="LDC21:LDC22"/>
    <mergeCell ref="LDD21:LDD22"/>
    <mergeCell ref="LDE21:LDE22"/>
    <mergeCell ref="LDF21:LDF22"/>
    <mergeCell ref="LDG21:LDG22"/>
    <mergeCell ref="LDH21:LDH22"/>
    <mergeCell ref="LCW21:LCW22"/>
    <mergeCell ref="LCX21:LCX22"/>
    <mergeCell ref="LCY21:LCY22"/>
    <mergeCell ref="LCZ21:LCZ22"/>
    <mergeCell ref="LDA21:LDA22"/>
    <mergeCell ref="LDB21:LDB22"/>
    <mergeCell ref="LCQ21:LCQ22"/>
    <mergeCell ref="LCR21:LCR22"/>
    <mergeCell ref="LCS21:LCS22"/>
    <mergeCell ref="LCT21:LCT22"/>
    <mergeCell ref="LCU21:LCU22"/>
    <mergeCell ref="LCV21:LCV22"/>
    <mergeCell ref="LCK21:LCK22"/>
    <mergeCell ref="LCL21:LCL22"/>
    <mergeCell ref="LCM21:LCM22"/>
    <mergeCell ref="LCN21:LCN22"/>
    <mergeCell ref="LCO21:LCO22"/>
    <mergeCell ref="LCP21:LCP22"/>
    <mergeCell ref="LCE21:LCE22"/>
    <mergeCell ref="LCF21:LCF22"/>
    <mergeCell ref="LCG21:LCG22"/>
    <mergeCell ref="LCH21:LCH22"/>
    <mergeCell ref="LCI21:LCI22"/>
    <mergeCell ref="LCJ21:LCJ22"/>
    <mergeCell ref="LBY21:LBY22"/>
    <mergeCell ref="LBZ21:LBZ22"/>
    <mergeCell ref="LCA21:LCA22"/>
    <mergeCell ref="LCB21:LCB22"/>
    <mergeCell ref="LCC21:LCC22"/>
    <mergeCell ref="LCD21:LCD22"/>
    <mergeCell ref="LEM21:LEM22"/>
    <mergeCell ref="LEN21:LEN22"/>
    <mergeCell ref="LEO21:LEO22"/>
    <mergeCell ref="LEP21:LEP22"/>
    <mergeCell ref="LEQ21:LEQ22"/>
    <mergeCell ref="LER21:LER22"/>
    <mergeCell ref="LEG21:LEG22"/>
    <mergeCell ref="LEH21:LEH22"/>
    <mergeCell ref="LEI21:LEI22"/>
    <mergeCell ref="LEJ21:LEJ22"/>
    <mergeCell ref="LEK21:LEK22"/>
    <mergeCell ref="LEL21:LEL22"/>
    <mergeCell ref="LEA21:LEA22"/>
    <mergeCell ref="LEB21:LEB22"/>
    <mergeCell ref="LEC21:LEC22"/>
    <mergeCell ref="LED21:LED22"/>
    <mergeCell ref="LEE21:LEE22"/>
    <mergeCell ref="LEF21:LEF22"/>
    <mergeCell ref="LDU21:LDU22"/>
    <mergeCell ref="LDV21:LDV22"/>
    <mergeCell ref="LDW21:LDW22"/>
    <mergeCell ref="LDX21:LDX22"/>
    <mergeCell ref="LDY21:LDY22"/>
    <mergeCell ref="LDZ21:LDZ22"/>
    <mergeCell ref="LDO21:LDO22"/>
    <mergeCell ref="LDP21:LDP22"/>
    <mergeCell ref="LDQ21:LDQ22"/>
    <mergeCell ref="LDR21:LDR22"/>
    <mergeCell ref="LDS21:LDS22"/>
    <mergeCell ref="LDT21:LDT22"/>
    <mergeCell ref="LDI21:LDI22"/>
    <mergeCell ref="LDJ21:LDJ22"/>
    <mergeCell ref="LDK21:LDK22"/>
    <mergeCell ref="LDL21:LDL22"/>
    <mergeCell ref="LDM21:LDM22"/>
    <mergeCell ref="LDN21:LDN22"/>
    <mergeCell ref="LFW21:LFW22"/>
    <mergeCell ref="LFX21:LFX22"/>
    <mergeCell ref="LFY21:LFY22"/>
    <mergeCell ref="LFZ21:LFZ22"/>
    <mergeCell ref="LGA21:LGA22"/>
    <mergeCell ref="LGB21:LGB22"/>
    <mergeCell ref="LFQ21:LFQ22"/>
    <mergeCell ref="LFR21:LFR22"/>
    <mergeCell ref="LFS21:LFS22"/>
    <mergeCell ref="LFT21:LFT22"/>
    <mergeCell ref="LFU21:LFU22"/>
    <mergeCell ref="LFV21:LFV22"/>
    <mergeCell ref="LFK21:LFK22"/>
    <mergeCell ref="LFL21:LFL22"/>
    <mergeCell ref="LFM21:LFM22"/>
    <mergeCell ref="LFN21:LFN22"/>
    <mergeCell ref="LFO21:LFO22"/>
    <mergeCell ref="LFP21:LFP22"/>
    <mergeCell ref="LFE21:LFE22"/>
    <mergeCell ref="LFF21:LFF22"/>
    <mergeCell ref="LFG21:LFG22"/>
    <mergeCell ref="LFH21:LFH22"/>
    <mergeCell ref="LFI21:LFI22"/>
    <mergeCell ref="LFJ21:LFJ22"/>
    <mergeCell ref="LEY21:LEY22"/>
    <mergeCell ref="LEZ21:LEZ22"/>
    <mergeCell ref="LFA21:LFA22"/>
    <mergeCell ref="LFB21:LFB22"/>
    <mergeCell ref="LFC21:LFC22"/>
    <mergeCell ref="LFD21:LFD22"/>
    <mergeCell ref="LES21:LES22"/>
    <mergeCell ref="LET21:LET22"/>
    <mergeCell ref="LEU21:LEU22"/>
    <mergeCell ref="LEV21:LEV22"/>
    <mergeCell ref="LEW21:LEW22"/>
    <mergeCell ref="LEX21:LEX22"/>
    <mergeCell ref="LHG21:LHG22"/>
    <mergeCell ref="LHH21:LHH22"/>
    <mergeCell ref="LHI21:LHI22"/>
    <mergeCell ref="LHJ21:LHJ22"/>
    <mergeCell ref="LHK21:LHK22"/>
    <mergeCell ref="LHL21:LHL22"/>
    <mergeCell ref="LHA21:LHA22"/>
    <mergeCell ref="LHB21:LHB22"/>
    <mergeCell ref="LHC21:LHC22"/>
    <mergeCell ref="LHD21:LHD22"/>
    <mergeCell ref="LHE21:LHE22"/>
    <mergeCell ref="LHF21:LHF22"/>
    <mergeCell ref="LGU21:LGU22"/>
    <mergeCell ref="LGV21:LGV22"/>
    <mergeCell ref="LGW21:LGW22"/>
    <mergeCell ref="LGX21:LGX22"/>
    <mergeCell ref="LGY21:LGY22"/>
    <mergeCell ref="LGZ21:LGZ22"/>
    <mergeCell ref="LGO21:LGO22"/>
    <mergeCell ref="LGP21:LGP22"/>
    <mergeCell ref="LGQ21:LGQ22"/>
    <mergeCell ref="LGR21:LGR22"/>
    <mergeCell ref="LGS21:LGS22"/>
    <mergeCell ref="LGT21:LGT22"/>
    <mergeCell ref="LGI21:LGI22"/>
    <mergeCell ref="LGJ21:LGJ22"/>
    <mergeCell ref="LGK21:LGK22"/>
    <mergeCell ref="LGL21:LGL22"/>
    <mergeCell ref="LGM21:LGM22"/>
    <mergeCell ref="LGN21:LGN22"/>
    <mergeCell ref="LGC21:LGC22"/>
    <mergeCell ref="LGD21:LGD22"/>
    <mergeCell ref="LGE21:LGE22"/>
    <mergeCell ref="LGF21:LGF22"/>
    <mergeCell ref="LGG21:LGG22"/>
    <mergeCell ref="LGH21:LGH22"/>
    <mergeCell ref="LIQ21:LIQ22"/>
    <mergeCell ref="LIR21:LIR22"/>
    <mergeCell ref="LIS21:LIS22"/>
    <mergeCell ref="LIT21:LIT22"/>
    <mergeCell ref="LIU21:LIU22"/>
    <mergeCell ref="LIV21:LIV22"/>
    <mergeCell ref="LIK21:LIK22"/>
    <mergeCell ref="LIL21:LIL22"/>
    <mergeCell ref="LIM21:LIM22"/>
    <mergeCell ref="LIN21:LIN22"/>
    <mergeCell ref="LIO21:LIO22"/>
    <mergeCell ref="LIP21:LIP22"/>
    <mergeCell ref="LIE21:LIE22"/>
    <mergeCell ref="LIF21:LIF22"/>
    <mergeCell ref="LIG21:LIG22"/>
    <mergeCell ref="LIH21:LIH22"/>
    <mergeCell ref="LII21:LII22"/>
    <mergeCell ref="LIJ21:LIJ22"/>
    <mergeCell ref="LHY21:LHY22"/>
    <mergeCell ref="LHZ21:LHZ22"/>
    <mergeCell ref="LIA21:LIA22"/>
    <mergeCell ref="LIB21:LIB22"/>
    <mergeCell ref="LIC21:LIC22"/>
    <mergeCell ref="LID21:LID22"/>
    <mergeCell ref="LHS21:LHS22"/>
    <mergeCell ref="LHT21:LHT22"/>
    <mergeCell ref="LHU21:LHU22"/>
    <mergeCell ref="LHV21:LHV22"/>
    <mergeCell ref="LHW21:LHW22"/>
    <mergeCell ref="LHX21:LHX22"/>
    <mergeCell ref="LHM21:LHM22"/>
    <mergeCell ref="LHN21:LHN22"/>
    <mergeCell ref="LHO21:LHO22"/>
    <mergeCell ref="LHP21:LHP22"/>
    <mergeCell ref="LHQ21:LHQ22"/>
    <mergeCell ref="LHR21:LHR22"/>
    <mergeCell ref="LKA21:LKA22"/>
    <mergeCell ref="LKB21:LKB22"/>
    <mergeCell ref="LKC21:LKC22"/>
    <mergeCell ref="LKD21:LKD22"/>
    <mergeCell ref="LKE21:LKE22"/>
    <mergeCell ref="LKF21:LKF22"/>
    <mergeCell ref="LJU21:LJU22"/>
    <mergeCell ref="LJV21:LJV22"/>
    <mergeCell ref="LJW21:LJW22"/>
    <mergeCell ref="LJX21:LJX22"/>
    <mergeCell ref="LJY21:LJY22"/>
    <mergeCell ref="LJZ21:LJZ22"/>
    <mergeCell ref="LJO21:LJO22"/>
    <mergeCell ref="LJP21:LJP22"/>
    <mergeCell ref="LJQ21:LJQ22"/>
    <mergeCell ref="LJR21:LJR22"/>
    <mergeCell ref="LJS21:LJS22"/>
    <mergeCell ref="LJT21:LJT22"/>
    <mergeCell ref="LJI21:LJI22"/>
    <mergeCell ref="LJJ21:LJJ22"/>
    <mergeCell ref="LJK21:LJK22"/>
    <mergeCell ref="LJL21:LJL22"/>
    <mergeCell ref="LJM21:LJM22"/>
    <mergeCell ref="LJN21:LJN22"/>
    <mergeCell ref="LJC21:LJC22"/>
    <mergeCell ref="LJD21:LJD22"/>
    <mergeCell ref="LJE21:LJE22"/>
    <mergeCell ref="LJF21:LJF22"/>
    <mergeCell ref="LJG21:LJG22"/>
    <mergeCell ref="LJH21:LJH22"/>
    <mergeCell ref="LIW21:LIW22"/>
    <mergeCell ref="LIX21:LIX22"/>
    <mergeCell ref="LIY21:LIY22"/>
    <mergeCell ref="LIZ21:LIZ22"/>
    <mergeCell ref="LJA21:LJA22"/>
    <mergeCell ref="LJB21:LJB22"/>
    <mergeCell ref="LLK21:LLK22"/>
    <mergeCell ref="LLL21:LLL22"/>
    <mergeCell ref="LLM21:LLM22"/>
    <mergeCell ref="LLN21:LLN22"/>
    <mergeCell ref="LLO21:LLO22"/>
    <mergeCell ref="LLP21:LLP22"/>
    <mergeCell ref="LLE21:LLE22"/>
    <mergeCell ref="LLF21:LLF22"/>
    <mergeCell ref="LLG21:LLG22"/>
    <mergeCell ref="LLH21:LLH22"/>
    <mergeCell ref="LLI21:LLI22"/>
    <mergeCell ref="LLJ21:LLJ22"/>
    <mergeCell ref="LKY21:LKY22"/>
    <mergeCell ref="LKZ21:LKZ22"/>
    <mergeCell ref="LLA21:LLA22"/>
    <mergeCell ref="LLB21:LLB22"/>
    <mergeCell ref="LLC21:LLC22"/>
    <mergeCell ref="LLD21:LLD22"/>
    <mergeCell ref="LKS21:LKS22"/>
    <mergeCell ref="LKT21:LKT22"/>
    <mergeCell ref="LKU21:LKU22"/>
    <mergeCell ref="LKV21:LKV22"/>
    <mergeCell ref="LKW21:LKW22"/>
    <mergeCell ref="LKX21:LKX22"/>
    <mergeCell ref="LKM21:LKM22"/>
    <mergeCell ref="LKN21:LKN22"/>
    <mergeCell ref="LKO21:LKO22"/>
    <mergeCell ref="LKP21:LKP22"/>
    <mergeCell ref="LKQ21:LKQ22"/>
    <mergeCell ref="LKR21:LKR22"/>
    <mergeCell ref="LKG21:LKG22"/>
    <mergeCell ref="LKH21:LKH22"/>
    <mergeCell ref="LKI21:LKI22"/>
    <mergeCell ref="LKJ21:LKJ22"/>
    <mergeCell ref="LKK21:LKK22"/>
    <mergeCell ref="LKL21:LKL22"/>
    <mergeCell ref="LMU21:LMU22"/>
    <mergeCell ref="LMV21:LMV22"/>
    <mergeCell ref="LMW21:LMW22"/>
    <mergeCell ref="LMX21:LMX22"/>
    <mergeCell ref="LMY21:LMY22"/>
    <mergeCell ref="LMZ21:LMZ22"/>
    <mergeCell ref="LMO21:LMO22"/>
    <mergeCell ref="LMP21:LMP22"/>
    <mergeCell ref="LMQ21:LMQ22"/>
    <mergeCell ref="LMR21:LMR22"/>
    <mergeCell ref="LMS21:LMS22"/>
    <mergeCell ref="LMT21:LMT22"/>
    <mergeCell ref="LMI21:LMI22"/>
    <mergeCell ref="LMJ21:LMJ22"/>
    <mergeCell ref="LMK21:LMK22"/>
    <mergeCell ref="LML21:LML22"/>
    <mergeCell ref="LMM21:LMM22"/>
    <mergeCell ref="LMN21:LMN22"/>
    <mergeCell ref="LMC21:LMC22"/>
    <mergeCell ref="LMD21:LMD22"/>
    <mergeCell ref="LME21:LME22"/>
    <mergeCell ref="LMF21:LMF22"/>
    <mergeCell ref="LMG21:LMG22"/>
    <mergeCell ref="LMH21:LMH22"/>
    <mergeCell ref="LLW21:LLW22"/>
    <mergeCell ref="LLX21:LLX22"/>
    <mergeCell ref="LLY21:LLY22"/>
    <mergeCell ref="LLZ21:LLZ22"/>
    <mergeCell ref="LMA21:LMA22"/>
    <mergeCell ref="LMB21:LMB22"/>
    <mergeCell ref="LLQ21:LLQ22"/>
    <mergeCell ref="LLR21:LLR22"/>
    <mergeCell ref="LLS21:LLS22"/>
    <mergeCell ref="LLT21:LLT22"/>
    <mergeCell ref="LLU21:LLU22"/>
    <mergeCell ref="LLV21:LLV22"/>
    <mergeCell ref="LOE21:LOE22"/>
    <mergeCell ref="LOF21:LOF22"/>
    <mergeCell ref="LOG21:LOG22"/>
    <mergeCell ref="LOH21:LOH22"/>
    <mergeCell ref="LOI21:LOI22"/>
    <mergeCell ref="LOJ21:LOJ22"/>
    <mergeCell ref="LNY21:LNY22"/>
    <mergeCell ref="LNZ21:LNZ22"/>
    <mergeCell ref="LOA21:LOA22"/>
    <mergeCell ref="LOB21:LOB22"/>
    <mergeCell ref="LOC21:LOC22"/>
    <mergeCell ref="LOD21:LOD22"/>
    <mergeCell ref="LNS21:LNS22"/>
    <mergeCell ref="LNT21:LNT22"/>
    <mergeCell ref="LNU21:LNU22"/>
    <mergeCell ref="LNV21:LNV22"/>
    <mergeCell ref="LNW21:LNW22"/>
    <mergeCell ref="LNX21:LNX22"/>
    <mergeCell ref="LNM21:LNM22"/>
    <mergeCell ref="LNN21:LNN22"/>
    <mergeCell ref="LNO21:LNO22"/>
    <mergeCell ref="LNP21:LNP22"/>
    <mergeCell ref="LNQ21:LNQ22"/>
    <mergeCell ref="LNR21:LNR22"/>
    <mergeCell ref="LNG21:LNG22"/>
    <mergeCell ref="LNH21:LNH22"/>
    <mergeCell ref="LNI21:LNI22"/>
    <mergeCell ref="LNJ21:LNJ22"/>
    <mergeCell ref="LNK21:LNK22"/>
    <mergeCell ref="LNL21:LNL22"/>
    <mergeCell ref="LNA21:LNA22"/>
    <mergeCell ref="LNB21:LNB22"/>
    <mergeCell ref="LNC21:LNC22"/>
    <mergeCell ref="LND21:LND22"/>
    <mergeCell ref="LNE21:LNE22"/>
    <mergeCell ref="LNF21:LNF22"/>
    <mergeCell ref="LPO21:LPO22"/>
    <mergeCell ref="LPP21:LPP22"/>
    <mergeCell ref="LPQ21:LPQ22"/>
    <mergeCell ref="LPR21:LPR22"/>
    <mergeCell ref="LPS21:LPS22"/>
    <mergeCell ref="LPT21:LPT22"/>
    <mergeCell ref="LPI21:LPI22"/>
    <mergeCell ref="LPJ21:LPJ22"/>
    <mergeCell ref="LPK21:LPK22"/>
    <mergeCell ref="LPL21:LPL22"/>
    <mergeCell ref="LPM21:LPM22"/>
    <mergeCell ref="LPN21:LPN22"/>
    <mergeCell ref="LPC21:LPC22"/>
    <mergeCell ref="LPD21:LPD22"/>
    <mergeCell ref="LPE21:LPE22"/>
    <mergeCell ref="LPF21:LPF22"/>
    <mergeCell ref="LPG21:LPG22"/>
    <mergeCell ref="LPH21:LPH22"/>
    <mergeCell ref="LOW21:LOW22"/>
    <mergeCell ref="LOX21:LOX22"/>
    <mergeCell ref="LOY21:LOY22"/>
    <mergeCell ref="LOZ21:LOZ22"/>
    <mergeCell ref="LPA21:LPA22"/>
    <mergeCell ref="LPB21:LPB22"/>
    <mergeCell ref="LOQ21:LOQ22"/>
    <mergeCell ref="LOR21:LOR22"/>
    <mergeCell ref="LOS21:LOS22"/>
    <mergeCell ref="LOT21:LOT22"/>
    <mergeCell ref="LOU21:LOU22"/>
    <mergeCell ref="LOV21:LOV22"/>
    <mergeCell ref="LOK21:LOK22"/>
    <mergeCell ref="LOL21:LOL22"/>
    <mergeCell ref="LOM21:LOM22"/>
    <mergeCell ref="LON21:LON22"/>
    <mergeCell ref="LOO21:LOO22"/>
    <mergeCell ref="LOP21:LOP22"/>
    <mergeCell ref="LQY21:LQY22"/>
    <mergeCell ref="LQZ21:LQZ22"/>
    <mergeCell ref="LRA21:LRA22"/>
    <mergeCell ref="LRB21:LRB22"/>
    <mergeCell ref="LRC21:LRC22"/>
    <mergeCell ref="LRD21:LRD22"/>
    <mergeCell ref="LQS21:LQS22"/>
    <mergeCell ref="LQT21:LQT22"/>
    <mergeCell ref="LQU21:LQU22"/>
    <mergeCell ref="LQV21:LQV22"/>
    <mergeCell ref="LQW21:LQW22"/>
    <mergeCell ref="LQX21:LQX22"/>
    <mergeCell ref="LQM21:LQM22"/>
    <mergeCell ref="LQN21:LQN22"/>
    <mergeCell ref="LQO21:LQO22"/>
    <mergeCell ref="LQP21:LQP22"/>
    <mergeCell ref="LQQ21:LQQ22"/>
    <mergeCell ref="LQR21:LQR22"/>
    <mergeCell ref="LQG21:LQG22"/>
    <mergeCell ref="LQH21:LQH22"/>
    <mergeCell ref="LQI21:LQI22"/>
    <mergeCell ref="LQJ21:LQJ22"/>
    <mergeCell ref="LQK21:LQK22"/>
    <mergeCell ref="LQL21:LQL22"/>
    <mergeCell ref="LQA21:LQA22"/>
    <mergeCell ref="LQB21:LQB22"/>
    <mergeCell ref="LQC21:LQC22"/>
    <mergeCell ref="LQD21:LQD22"/>
    <mergeCell ref="LQE21:LQE22"/>
    <mergeCell ref="LQF21:LQF22"/>
    <mergeCell ref="LPU21:LPU22"/>
    <mergeCell ref="LPV21:LPV22"/>
    <mergeCell ref="LPW21:LPW22"/>
    <mergeCell ref="LPX21:LPX22"/>
    <mergeCell ref="LPY21:LPY22"/>
    <mergeCell ref="LPZ21:LPZ22"/>
    <mergeCell ref="LSI21:LSI22"/>
    <mergeCell ref="LSJ21:LSJ22"/>
    <mergeCell ref="LSK21:LSK22"/>
    <mergeCell ref="LSL21:LSL22"/>
    <mergeCell ref="LSM21:LSM22"/>
    <mergeCell ref="LSN21:LSN22"/>
    <mergeCell ref="LSC21:LSC22"/>
    <mergeCell ref="LSD21:LSD22"/>
    <mergeCell ref="LSE21:LSE22"/>
    <mergeCell ref="LSF21:LSF22"/>
    <mergeCell ref="LSG21:LSG22"/>
    <mergeCell ref="LSH21:LSH22"/>
    <mergeCell ref="LRW21:LRW22"/>
    <mergeCell ref="LRX21:LRX22"/>
    <mergeCell ref="LRY21:LRY22"/>
    <mergeCell ref="LRZ21:LRZ22"/>
    <mergeCell ref="LSA21:LSA22"/>
    <mergeCell ref="LSB21:LSB22"/>
    <mergeCell ref="LRQ21:LRQ22"/>
    <mergeCell ref="LRR21:LRR22"/>
    <mergeCell ref="LRS21:LRS22"/>
    <mergeCell ref="LRT21:LRT22"/>
    <mergeCell ref="LRU21:LRU22"/>
    <mergeCell ref="LRV21:LRV22"/>
    <mergeCell ref="LRK21:LRK22"/>
    <mergeCell ref="LRL21:LRL22"/>
    <mergeCell ref="LRM21:LRM22"/>
    <mergeCell ref="LRN21:LRN22"/>
    <mergeCell ref="LRO21:LRO22"/>
    <mergeCell ref="LRP21:LRP22"/>
    <mergeCell ref="LRE21:LRE22"/>
    <mergeCell ref="LRF21:LRF22"/>
    <mergeCell ref="LRG21:LRG22"/>
    <mergeCell ref="LRH21:LRH22"/>
    <mergeCell ref="LRI21:LRI22"/>
    <mergeCell ref="LRJ21:LRJ22"/>
    <mergeCell ref="LTS21:LTS22"/>
    <mergeCell ref="LTT21:LTT22"/>
    <mergeCell ref="LTU21:LTU22"/>
    <mergeCell ref="LTV21:LTV22"/>
    <mergeCell ref="LTW21:LTW22"/>
    <mergeCell ref="LTX21:LTX22"/>
    <mergeCell ref="LTM21:LTM22"/>
    <mergeCell ref="LTN21:LTN22"/>
    <mergeCell ref="LTO21:LTO22"/>
    <mergeCell ref="LTP21:LTP22"/>
    <mergeCell ref="LTQ21:LTQ22"/>
    <mergeCell ref="LTR21:LTR22"/>
    <mergeCell ref="LTG21:LTG22"/>
    <mergeCell ref="LTH21:LTH22"/>
    <mergeCell ref="LTI21:LTI22"/>
    <mergeCell ref="LTJ21:LTJ22"/>
    <mergeCell ref="LTK21:LTK22"/>
    <mergeCell ref="LTL21:LTL22"/>
    <mergeCell ref="LTA21:LTA22"/>
    <mergeCell ref="LTB21:LTB22"/>
    <mergeCell ref="LTC21:LTC22"/>
    <mergeCell ref="LTD21:LTD22"/>
    <mergeCell ref="LTE21:LTE22"/>
    <mergeCell ref="LTF21:LTF22"/>
    <mergeCell ref="LSU21:LSU22"/>
    <mergeCell ref="LSV21:LSV22"/>
    <mergeCell ref="LSW21:LSW22"/>
    <mergeCell ref="LSX21:LSX22"/>
    <mergeCell ref="LSY21:LSY22"/>
    <mergeCell ref="LSZ21:LSZ22"/>
    <mergeCell ref="LSO21:LSO22"/>
    <mergeCell ref="LSP21:LSP22"/>
    <mergeCell ref="LSQ21:LSQ22"/>
    <mergeCell ref="LSR21:LSR22"/>
    <mergeCell ref="LSS21:LSS22"/>
    <mergeCell ref="LST21:LST22"/>
    <mergeCell ref="LVC21:LVC22"/>
    <mergeCell ref="LVD21:LVD22"/>
    <mergeCell ref="LVE21:LVE22"/>
    <mergeCell ref="LVF21:LVF22"/>
    <mergeCell ref="LVG21:LVG22"/>
    <mergeCell ref="LVH21:LVH22"/>
    <mergeCell ref="LUW21:LUW22"/>
    <mergeCell ref="LUX21:LUX22"/>
    <mergeCell ref="LUY21:LUY22"/>
    <mergeCell ref="LUZ21:LUZ22"/>
    <mergeCell ref="LVA21:LVA22"/>
    <mergeCell ref="LVB21:LVB22"/>
    <mergeCell ref="LUQ21:LUQ22"/>
    <mergeCell ref="LUR21:LUR22"/>
    <mergeCell ref="LUS21:LUS22"/>
    <mergeCell ref="LUT21:LUT22"/>
    <mergeCell ref="LUU21:LUU22"/>
    <mergeCell ref="LUV21:LUV22"/>
    <mergeCell ref="LUK21:LUK22"/>
    <mergeCell ref="LUL21:LUL22"/>
    <mergeCell ref="LUM21:LUM22"/>
    <mergeCell ref="LUN21:LUN22"/>
    <mergeCell ref="LUO21:LUO22"/>
    <mergeCell ref="LUP21:LUP22"/>
    <mergeCell ref="LUE21:LUE22"/>
    <mergeCell ref="LUF21:LUF22"/>
    <mergeCell ref="LUG21:LUG22"/>
    <mergeCell ref="LUH21:LUH22"/>
    <mergeCell ref="LUI21:LUI22"/>
    <mergeCell ref="LUJ21:LUJ22"/>
    <mergeCell ref="LTY21:LTY22"/>
    <mergeCell ref="LTZ21:LTZ22"/>
    <mergeCell ref="LUA21:LUA22"/>
    <mergeCell ref="LUB21:LUB22"/>
    <mergeCell ref="LUC21:LUC22"/>
    <mergeCell ref="LUD21:LUD22"/>
    <mergeCell ref="LWM21:LWM22"/>
    <mergeCell ref="LWN21:LWN22"/>
    <mergeCell ref="LWO21:LWO22"/>
    <mergeCell ref="LWP21:LWP22"/>
    <mergeCell ref="LWQ21:LWQ22"/>
    <mergeCell ref="LWR21:LWR22"/>
    <mergeCell ref="LWG21:LWG22"/>
    <mergeCell ref="LWH21:LWH22"/>
    <mergeCell ref="LWI21:LWI22"/>
    <mergeCell ref="LWJ21:LWJ22"/>
    <mergeCell ref="LWK21:LWK22"/>
    <mergeCell ref="LWL21:LWL22"/>
    <mergeCell ref="LWA21:LWA22"/>
    <mergeCell ref="LWB21:LWB22"/>
    <mergeCell ref="LWC21:LWC22"/>
    <mergeCell ref="LWD21:LWD22"/>
    <mergeCell ref="LWE21:LWE22"/>
    <mergeCell ref="LWF21:LWF22"/>
    <mergeCell ref="LVU21:LVU22"/>
    <mergeCell ref="LVV21:LVV22"/>
    <mergeCell ref="LVW21:LVW22"/>
    <mergeCell ref="LVX21:LVX22"/>
    <mergeCell ref="LVY21:LVY22"/>
    <mergeCell ref="LVZ21:LVZ22"/>
    <mergeCell ref="LVO21:LVO22"/>
    <mergeCell ref="LVP21:LVP22"/>
    <mergeCell ref="LVQ21:LVQ22"/>
    <mergeCell ref="LVR21:LVR22"/>
    <mergeCell ref="LVS21:LVS22"/>
    <mergeCell ref="LVT21:LVT22"/>
    <mergeCell ref="LVI21:LVI22"/>
    <mergeCell ref="LVJ21:LVJ22"/>
    <mergeCell ref="LVK21:LVK22"/>
    <mergeCell ref="LVL21:LVL22"/>
    <mergeCell ref="LVM21:LVM22"/>
    <mergeCell ref="LVN21:LVN22"/>
    <mergeCell ref="LXW21:LXW22"/>
    <mergeCell ref="LXX21:LXX22"/>
    <mergeCell ref="LXY21:LXY22"/>
    <mergeCell ref="LXZ21:LXZ22"/>
    <mergeCell ref="LYA21:LYA22"/>
    <mergeCell ref="LYB21:LYB22"/>
    <mergeCell ref="LXQ21:LXQ22"/>
    <mergeCell ref="LXR21:LXR22"/>
    <mergeCell ref="LXS21:LXS22"/>
    <mergeCell ref="LXT21:LXT22"/>
    <mergeCell ref="LXU21:LXU22"/>
    <mergeCell ref="LXV21:LXV22"/>
    <mergeCell ref="LXK21:LXK22"/>
    <mergeCell ref="LXL21:LXL22"/>
    <mergeCell ref="LXM21:LXM22"/>
    <mergeCell ref="LXN21:LXN22"/>
    <mergeCell ref="LXO21:LXO22"/>
    <mergeCell ref="LXP21:LXP22"/>
    <mergeCell ref="LXE21:LXE22"/>
    <mergeCell ref="LXF21:LXF22"/>
    <mergeCell ref="LXG21:LXG22"/>
    <mergeCell ref="LXH21:LXH22"/>
    <mergeCell ref="LXI21:LXI22"/>
    <mergeCell ref="LXJ21:LXJ22"/>
    <mergeCell ref="LWY21:LWY22"/>
    <mergeCell ref="LWZ21:LWZ22"/>
    <mergeCell ref="LXA21:LXA22"/>
    <mergeCell ref="LXB21:LXB22"/>
    <mergeCell ref="LXC21:LXC22"/>
    <mergeCell ref="LXD21:LXD22"/>
    <mergeCell ref="LWS21:LWS22"/>
    <mergeCell ref="LWT21:LWT22"/>
    <mergeCell ref="LWU21:LWU22"/>
    <mergeCell ref="LWV21:LWV22"/>
    <mergeCell ref="LWW21:LWW22"/>
    <mergeCell ref="LWX21:LWX22"/>
    <mergeCell ref="LZG21:LZG22"/>
    <mergeCell ref="LZH21:LZH22"/>
    <mergeCell ref="LZI21:LZI22"/>
    <mergeCell ref="LZJ21:LZJ22"/>
    <mergeCell ref="LZK21:LZK22"/>
    <mergeCell ref="LZL21:LZL22"/>
    <mergeCell ref="LZA21:LZA22"/>
    <mergeCell ref="LZB21:LZB22"/>
    <mergeCell ref="LZC21:LZC22"/>
    <mergeCell ref="LZD21:LZD22"/>
    <mergeCell ref="LZE21:LZE22"/>
    <mergeCell ref="LZF21:LZF22"/>
    <mergeCell ref="LYU21:LYU22"/>
    <mergeCell ref="LYV21:LYV22"/>
    <mergeCell ref="LYW21:LYW22"/>
    <mergeCell ref="LYX21:LYX22"/>
    <mergeCell ref="LYY21:LYY22"/>
    <mergeCell ref="LYZ21:LYZ22"/>
    <mergeCell ref="LYO21:LYO22"/>
    <mergeCell ref="LYP21:LYP22"/>
    <mergeCell ref="LYQ21:LYQ22"/>
    <mergeCell ref="LYR21:LYR22"/>
    <mergeCell ref="LYS21:LYS22"/>
    <mergeCell ref="LYT21:LYT22"/>
    <mergeCell ref="LYI21:LYI22"/>
    <mergeCell ref="LYJ21:LYJ22"/>
    <mergeCell ref="LYK21:LYK22"/>
    <mergeCell ref="LYL21:LYL22"/>
    <mergeCell ref="LYM21:LYM22"/>
    <mergeCell ref="LYN21:LYN22"/>
    <mergeCell ref="LYC21:LYC22"/>
    <mergeCell ref="LYD21:LYD22"/>
    <mergeCell ref="LYE21:LYE22"/>
    <mergeCell ref="LYF21:LYF22"/>
    <mergeCell ref="LYG21:LYG22"/>
    <mergeCell ref="LYH21:LYH22"/>
    <mergeCell ref="MAQ21:MAQ22"/>
    <mergeCell ref="MAR21:MAR22"/>
    <mergeCell ref="MAS21:MAS22"/>
    <mergeCell ref="MAT21:MAT22"/>
    <mergeCell ref="MAU21:MAU22"/>
    <mergeCell ref="MAV21:MAV22"/>
    <mergeCell ref="MAK21:MAK22"/>
    <mergeCell ref="MAL21:MAL22"/>
    <mergeCell ref="MAM21:MAM22"/>
    <mergeCell ref="MAN21:MAN22"/>
    <mergeCell ref="MAO21:MAO22"/>
    <mergeCell ref="MAP21:MAP22"/>
    <mergeCell ref="MAE21:MAE22"/>
    <mergeCell ref="MAF21:MAF22"/>
    <mergeCell ref="MAG21:MAG22"/>
    <mergeCell ref="MAH21:MAH22"/>
    <mergeCell ref="MAI21:MAI22"/>
    <mergeCell ref="MAJ21:MAJ22"/>
    <mergeCell ref="LZY21:LZY22"/>
    <mergeCell ref="LZZ21:LZZ22"/>
    <mergeCell ref="MAA21:MAA22"/>
    <mergeCell ref="MAB21:MAB22"/>
    <mergeCell ref="MAC21:MAC22"/>
    <mergeCell ref="MAD21:MAD22"/>
    <mergeCell ref="LZS21:LZS22"/>
    <mergeCell ref="LZT21:LZT22"/>
    <mergeCell ref="LZU21:LZU22"/>
    <mergeCell ref="LZV21:LZV22"/>
    <mergeCell ref="LZW21:LZW22"/>
    <mergeCell ref="LZX21:LZX22"/>
    <mergeCell ref="LZM21:LZM22"/>
    <mergeCell ref="LZN21:LZN22"/>
    <mergeCell ref="LZO21:LZO22"/>
    <mergeCell ref="LZP21:LZP22"/>
    <mergeCell ref="LZQ21:LZQ22"/>
    <mergeCell ref="LZR21:LZR22"/>
    <mergeCell ref="MCA21:MCA22"/>
    <mergeCell ref="MCB21:MCB22"/>
    <mergeCell ref="MCC21:MCC22"/>
    <mergeCell ref="MCD21:MCD22"/>
    <mergeCell ref="MCE21:MCE22"/>
    <mergeCell ref="MCF21:MCF22"/>
    <mergeCell ref="MBU21:MBU22"/>
    <mergeCell ref="MBV21:MBV22"/>
    <mergeCell ref="MBW21:MBW22"/>
    <mergeCell ref="MBX21:MBX22"/>
    <mergeCell ref="MBY21:MBY22"/>
    <mergeCell ref="MBZ21:MBZ22"/>
    <mergeCell ref="MBO21:MBO22"/>
    <mergeCell ref="MBP21:MBP22"/>
    <mergeCell ref="MBQ21:MBQ22"/>
    <mergeCell ref="MBR21:MBR22"/>
    <mergeCell ref="MBS21:MBS22"/>
    <mergeCell ref="MBT21:MBT22"/>
    <mergeCell ref="MBI21:MBI22"/>
    <mergeCell ref="MBJ21:MBJ22"/>
    <mergeCell ref="MBK21:MBK22"/>
    <mergeCell ref="MBL21:MBL22"/>
    <mergeCell ref="MBM21:MBM22"/>
    <mergeCell ref="MBN21:MBN22"/>
    <mergeCell ref="MBC21:MBC22"/>
    <mergeCell ref="MBD21:MBD22"/>
    <mergeCell ref="MBE21:MBE22"/>
    <mergeCell ref="MBF21:MBF22"/>
    <mergeCell ref="MBG21:MBG22"/>
    <mergeCell ref="MBH21:MBH22"/>
    <mergeCell ref="MAW21:MAW22"/>
    <mergeCell ref="MAX21:MAX22"/>
    <mergeCell ref="MAY21:MAY22"/>
    <mergeCell ref="MAZ21:MAZ22"/>
    <mergeCell ref="MBA21:MBA22"/>
    <mergeCell ref="MBB21:MBB22"/>
    <mergeCell ref="MDK21:MDK22"/>
    <mergeCell ref="MDL21:MDL22"/>
    <mergeCell ref="MDM21:MDM22"/>
    <mergeCell ref="MDN21:MDN22"/>
    <mergeCell ref="MDO21:MDO22"/>
    <mergeCell ref="MDP21:MDP22"/>
    <mergeCell ref="MDE21:MDE22"/>
    <mergeCell ref="MDF21:MDF22"/>
    <mergeCell ref="MDG21:MDG22"/>
    <mergeCell ref="MDH21:MDH22"/>
    <mergeCell ref="MDI21:MDI22"/>
    <mergeCell ref="MDJ21:MDJ22"/>
    <mergeCell ref="MCY21:MCY22"/>
    <mergeCell ref="MCZ21:MCZ22"/>
    <mergeCell ref="MDA21:MDA22"/>
    <mergeCell ref="MDB21:MDB22"/>
    <mergeCell ref="MDC21:MDC22"/>
    <mergeCell ref="MDD21:MDD22"/>
    <mergeCell ref="MCS21:MCS22"/>
    <mergeCell ref="MCT21:MCT22"/>
    <mergeCell ref="MCU21:MCU22"/>
    <mergeCell ref="MCV21:MCV22"/>
    <mergeCell ref="MCW21:MCW22"/>
    <mergeCell ref="MCX21:MCX22"/>
    <mergeCell ref="MCM21:MCM22"/>
    <mergeCell ref="MCN21:MCN22"/>
    <mergeCell ref="MCO21:MCO22"/>
    <mergeCell ref="MCP21:MCP22"/>
    <mergeCell ref="MCQ21:MCQ22"/>
    <mergeCell ref="MCR21:MCR22"/>
    <mergeCell ref="MCG21:MCG22"/>
    <mergeCell ref="MCH21:MCH22"/>
    <mergeCell ref="MCI21:MCI22"/>
    <mergeCell ref="MCJ21:MCJ22"/>
    <mergeCell ref="MCK21:MCK22"/>
    <mergeCell ref="MCL21:MCL22"/>
    <mergeCell ref="MEU21:MEU22"/>
    <mergeCell ref="MEV21:MEV22"/>
    <mergeCell ref="MEW21:MEW22"/>
    <mergeCell ref="MEX21:MEX22"/>
    <mergeCell ref="MEY21:MEY22"/>
    <mergeCell ref="MEZ21:MEZ22"/>
    <mergeCell ref="MEO21:MEO22"/>
    <mergeCell ref="MEP21:MEP22"/>
    <mergeCell ref="MEQ21:MEQ22"/>
    <mergeCell ref="MER21:MER22"/>
    <mergeCell ref="MES21:MES22"/>
    <mergeCell ref="MET21:MET22"/>
    <mergeCell ref="MEI21:MEI22"/>
    <mergeCell ref="MEJ21:MEJ22"/>
    <mergeCell ref="MEK21:MEK22"/>
    <mergeCell ref="MEL21:MEL22"/>
    <mergeCell ref="MEM21:MEM22"/>
    <mergeCell ref="MEN21:MEN22"/>
    <mergeCell ref="MEC21:MEC22"/>
    <mergeCell ref="MED21:MED22"/>
    <mergeCell ref="MEE21:MEE22"/>
    <mergeCell ref="MEF21:MEF22"/>
    <mergeCell ref="MEG21:MEG22"/>
    <mergeCell ref="MEH21:MEH22"/>
    <mergeCell ref="MDW21:MDW22"/>
    <mergeCell ref="MDX21:MDX22"/>
    <mergeCell ref="MDY21:MDY22"/>
    <mergeCell ref="MDZ21:MDZ22"/>
    <mergeCell ref="MEA21:MEA22"/>
    <mergeCell ref="MEB21:MEB22"/>
    <mergeCell ref="MDQ21:MDQ22"/>
    <mergeCell ref="MDR21:MDR22"/>
    <mergeCell ref="MDS21:MDS22"/>
    <mergeCell ref="MDT21:MDT22"/>
    <mergeCell ref="MDU21:MDU22"/>
    <mergeCell ref="MDV21:MDV22"/>
    <mergeCell ref="MGE21:MGE22"/>
    <mergeCell ref="MGF21:MGF22"/>
    <mergeCell ref="MGG21:MGG22"/>
    <mergeCell ref="MGH21:MGH22"/>
    <mergeCell ref="MGI21:MGI22"/>
    <mergeCell ref="MGJ21:MGJ22"/>
    <mergeCell ref="MFY21:MFY22"/>
    <mergeCell ref="MFZ21:MFZ22"/>
    <mergeCell ref="MGA21:MGA22"/>
    <mergeCell ref="MGB21:MGB22"/>
    <mergeCell ref="MGC21:MGC22"/>
    <mergeCell ref="MGD21:MGD22"/>
    <mergeCell ref="MFS21:MFS22"/>
    <mergeCell ref="MFT21:MFT22"/>
    <mergeCell ref="MFU21:MFU22"/>
    <mergeCell ref="MFV21:MFV22"/>
    <mergeCell ref="MFW21:MFW22"/>
    <mergeCell ref="MFX21:MFX22"/>
    <mergeCell ref="MFM21:MFM22"/>
    <mergeCell ref="MFN21:MFN22"/>
    <mergeCell ref="MFO21:MFO22"/>
    <mergeCell ref="MFP21:MFP22"/>
    <mergeCell ref="MFQ21:MFQ22"/>
    <mergeCell ref="MFR21:MFR22"/>
    <mergeCell ref="MFG21:MFG22"/>
    <mergeCell ref="MFH21:MFH22"/>
    <mergeCell ref="MFI21:MFI22"/>
    <mergeCell ref="MFJ21:MFJ22"/>
    <mergeCell ref="MFK21:MFK22"/>
    <mergeCell ref="MFL21:MFL22"/>
    <mergeCell ref="MFA21:MFA22"/>
    <mergeCell ref="MFB21:MFB22"/>
    <mergeCell ref="MFC21:MFC22"/>
    <mergeCell ref="MFD21:MFD22"/>
    <mergeCell ref="MFE21:MFE22"/>
    <mergeCell ref="MFF21:MFF22"/>
    <mergeCell ref="MHO21:MHO22"/>
    <mergeCell ref="MHP21:MHP22"/>
    <mergeCell ref="MHQ21:MHQ22"/>
    <mergeCell ref="MHR21:MHR22"/>
    <mergeCell ref="MHS21:MHS22"/>
    <mergeCell ref="MHT21:MHT22"/>
    <mergeCell ref="MHI21:MHI22"/>
    <mergeCell ref="MHJ21:MHJ22"/>
    <mergeCell ref="MHK21:MHK22"/>
    <mergeCell ref="MHL21:MHL22"/>
    <mergeCell ref="MHM21:MHM22"/>
    <mergeCell ref="MHN21:MHN22"/>
    <mergeCell ref="MHC21:MHC22"/>
    <mergeCell ref="MHD21:MHD22"/>
    <mergeCell ref="MHE21:MHE22"/>
    <mergeCell ref="MHF21:MHF22"/>
    <mergeCell ref="MHG21:MHG22"/>
    <mergeCell ref="MHH21:MHH22"/>
    <mergeCell ref="MGW21:MGW22"/>
    <mergeCell ref="MGX21:MGX22"/>
    <mergeCell ref="MGY21:MGY22"/>
    <mergeCell ref="MGZ21:MGZ22"/>
    <mergeCell ref="MHA21:MHA22"/>
    <mergeCell ref="MHB21:MHB22"/>
    <mergeCell ref="MGQ21:MGQ22"/>
    <mergeCell ref="MGR21:MGR22"/>
    <mergeCell ref="MGS21:MGS22"/>
    <mergeCell ref="MGT21:MGT22"/>
    <mergeCell ref="MGU21:MGU22"/>
    <mergeCell ref="MGV21:MGV22"/>
    <mergeCell ref="MGK21:MGK22"/>
    <mergeCell ref="MGL21:MGL22"/>
    <mergeCell ref="MGM21:MGM22"/>
    <mergeCell ref="MGN21:MGN22"/>
    <mergeCell ref="MGO21:MGO22"/>
    <mergeCell ref="MGP21:MGP22"/>
    <mergeCell ref="MIY21:MIY22"/>
    <mergeCell ref="MIZ21:MIZ22"/>
    <mergeCell ref="MJA21:MJA22"/>
    <mergeCell ref="MJB21:MJB22"/>
    <mergeCell ref="MJC21:MJC22"/>
    <mergeCell ref="MJD21:MJD22"/>
    <mergeCell ref="MIS21:MIS22"/>
    <mergeCell ref="MIT21:MIT22"/>
    <mergeCell ref="MIU21:MIU22"/>
    <mergeCell ref="MIV21:MIV22"/>
    <mergeCell ref="MIW21:MIW22"/>
    <mergeCell ref="MIX21:MIX22"/>
    <mergeCell ref="MIM21:MIM22"/>
    <mergeCell ref="MIN21:MIN22"/>
    <mergeCell ref="MIO21:MIO22"/>
    <mergeCell ref="MIP21:MIP22"/>
    <mergeCell ref="MIQ21:MIQ22"/>
    <mergeCell ref="MIR21:MIR22"/>
    <mergeCell ref="MIG21:MIG22"/>
    <mergeCell ref="MIH21:MIH22"/>
    <mergeCell ref="MII21:MII22"/>
    <mergeCell ref="MIJ21:MIJ22"/>
    <mergeCell ref="MIK21:MIK22"/>
    <mergeCell ref="MIL21:MIL22"/>
    <mergeCell ref="MIA21:MIA22"/>
    <mergeCell ref="MIB21:MIB22"/>
    <mergeCell ref="MIC21:MIC22"/>
    <mergeCell ref="MID21:MID22"/>
    <mergeCell ref="MIE21:MIE22"/>
    <mergeCell ref="MIF21:MIF22"/>
    <mergeCell ref="MHU21:MHU22"/>
    <mergeCell ref="MHV21:MHV22"/>
    <mergeCell ref="MHW21:MHW22"/>
    <mergeCell ref="MHX21:MHX22"/>
    <mergeCell ref="MHY21:MHY22"/>
    <mergeCell ref="MHZ21:MHZ22"/>
    <mergeCell ref="MKI21:MKI22"/>
    <mergeCell ref="MKJ21:MKJ22"/>
    <mergeCell ref="MKK21:MKK22"/>
    <mergeCell ref="MKL21:MKL22"/>
    <mergeCell ref="MKM21:MKM22"/>
    <mergeCell ref="MKN21:MKN22"/>
    <mergeCell ref="MKC21:MKC22"/>
    <mergeCell ref="MKD21:MKD22"/>
    <mergeCell ref="MKE21:MKE22"/>
    <mergeCell ref="MKF21:MKF22"/>
    <mergeCell ref="MKG21:MKG22"/>
    <mergeCell ref="MKH21:MKH22"/>
    <mergeCell ref="MJW21:MJW22"/>
    <mergeCell ref="MJX21:MJX22"/>
    <mergeCell ref="MJY21:MJY22"/>
    <mergeCell ref="MJZ21:MJZ22"/>
    <mergeCell ref="MKA21:MKA22"/>
    <mergeCell ref="MKB21:MKB22"/>
    <mergeCell ref="MJQ21:MJQ22"/>
    <mergeCell ref="MJR21:MJR22"/>
    <mergeCell ref="MJS21:MJS22"/>
    <mergeCell ref="MJT21:MJT22"/>
    <mergeCell ref="MJU21:MJU22"/>
    <mergeCell ref="MJV21:MJV22"/>
    <mergeCell ref="MJK21:MJK22"/>
    <mergeCell ref="MJL21:MJL22"/>
    <mergeCell ref="MJM21:MJM22"/>
    <mergeCell ref="MJN21:MJN22"/>
    <mergeCell ref="MJO21:MJO22"/>
    <mergeCell ref="MJP21:MJP22"/>
    <mergeCell ref="MJE21:MJE22"/>
    <mergeCell ref="MJF21:MJF22"/>
    <mergeCell ref="MJG21:MJG22"/>
    <mergeCell ref="MJH21:MJH22"/>
    <mergeCell ref="MJI21:MJI22"/>
    <mergeCell ref="MJJ21:MJJ22"/>
    <mergeCell ref="MLS21:MLS22"/>
    <mergeCell ref="MLT21:MLT22"/>
    <mergeCell ref="MLU21:MLU22"/>
    <mergeCell ref="MLV21:MLV22"/>
    <mergeCell ref="MLW21:MLW22"/>
    <mergeCell ref="MLX21:MLX22"/>
    <mergeCell ref="MLM21:MLM22"/>
    <mergeCell ref="MLN21:MLN22"/>
    <mergeCell ref="MLO21:MLO22"/>
    <mergeCell ref="MLP21:MLP22"/>
    <mergeCell ref="MLQ21:MLQ22"/>
    <mergeCell ref="MLR21:MLR22"/>
    <mergeCell ref="MLG21:MLG22"/>
    <mergeCell ref="MLH21:MLH22"/>
    <mergeCell ref="MLI21:MLI22"/>
    <mergeCell ref="MLJ21:MLJ22"/>
    <mergeCell ref="MLK21:MLK22"/>
    <mergeCell ref="MLL21:MLL22"/>
    <mergeCell ref="MLA21:MLA22"/>
    <mergeCell ref="MLB21:MLB22"/>
    <mergeCell ref="MLC21:MLC22"/>
    <mergeCell ref="MLD21:MLD22"/>
    <mergeCell ref="MLE21:MLE22"/>
    <mergeCell ref="MLF21:MLF22"/>
    <mergeCell ref="MKU21:MKU22"/>
    <mergeCell ref="MKV21:MKV22"/>
    <mergeCell ref="MKW21:MKW22"/>
    <mergeCell ref="MKX21:MKX22"/>
    <mergeCell ref="MKY21:MKY22"/>
    <mergeCell ref="MKZ21:MKZ22"/>
    <mergeCell ref="MKO21:MKO22"/>
    <mergeCell ref="MKP21:MKP22"/>
    <mergeCell ref="MKQ21:MKQ22"/>
    <mergeCell ref="MKR21:MKR22"/>
    <mergeCell ref="MKS21:MKS22"/>
    <mergeCell ref="MKT21:MKT22"/>
    <mergeCell ref="MNC21:MNC22"/>
    <mergeCell ref="MND21:MND22"/>
    <mergeCell ref="MNE21:MNE22"/>
    <mergeCell ref="MNF21:MNF22"/>
    <mergeCell ref="MNG21:MNG22"/>
    <mergeCell ref="MNH21:MNH22"/>
    <mergeCell ref="MMW21:MMW22"/>
    <mergeCell ref="MMX21:MMX22"/>
    <mergeCell ref="MMY21:MMY22"/>
    <mergeCell ref="MMZ21:MMZ22"/>
    <mergeCell ref="MNA21:MNA22"/>
    <mergeCell ref="MNB21:MNB22"/>
    <mergeCell ref="MMQ21:MMQ22"/>
    <mergeCell ref="MMR21:MMR22"/>
    <mergeCell ref="MMS21:MMS22"/>
    <mergeCell ref="MMT21:MMT22"/>
    <mergeCell ref="MMU21:MMU22"/>
    <mergeCell ref="MMV21:MMV22"/>
    <mergeCell ref="MMK21:MMK22"/>
    <mergeCell ref="MML21:MML22"/>
    <mergeCell ref="MMM21:MMM22"/>
    <mergeCell ref="MMN21:MMN22"/>
    <mergeCell ref="MMO21:MMO22"/>
    <mergeCell ref="MMP21:MMP22"/>
    <mergeCell ref="MME21:MME22"/>
    <mergeCell ref="MMF21:MMF22"/>
    <mergeCell ref="MMG21:MMG22"/>
    <mergeCell ref="MMH21:MMH22"/>
    <mergeCell ref="MMI21:MMI22"/>
    <mergeCell ref="MMJ21:MMJ22"/>
    <mergeCell ref="MLY21:MLY22"/>
    <mergeCell ref="MLZ21:MLZ22"/>
    <mergeCell ref="MMA21:MMA22"/>
    <mergeCell ref="MMB21:MMB22"/>
    <mergeCell ref="MMC21:MMC22"/>
    <mergeCell ref="MMD21:MMD22"/>
    <mergeCell ref="MOM21:MOM22"/>
    <mergeCell ref="MON21:MON22"/>
    <mergeCell ref="MOO21:MOO22"/>
    <mergeCell ref="MOP21:MOP22"/>
    <mergeCell ref="MOQ21:MOQ22"/>
    <mergeCell ref="MOR21:MOR22"/>
    <mergeCell ref="MOG21:MOG22"/>
    <mergeCell ref="MOH21:MOH22"/>
    <mergeCell ref="MOI21:MOI22"/>
    <mergeCell ref="MOJ21:MOJ22"/>
    <mergeCell ref="MOK21:MOK22"/>
    <mergeCell ref="MOL21:MOL22"/>
    <mergeCell ref="MOA21:MOA22"/>
    <mergeCell ref="MOB21:MOB22"/>
    <mergeCell ref="MOC21:MOC22"/>
    <mergeCell ref="MOD21:MOD22"/>
    <mergeCell ref="MOE21:MOE22"/>
    <mergeCell ref="MOF21:MOF22"/>
    <mergeCell ref="MNU21:MNU22"/>
    <mergeCell ref="MNV21:MNV22"/>
    <mergeCell ref="MNW21:MNW22"/>
    <mergeCell ref="MNX21:MNX22"/>
    <mergeCell ref="MNY21:MNY22"/>
    <mergeCell ref="MNZ21:MNZ22"/>
    <mergeCell ref="MNO21:MNO22"/>
    <mergeCell ref="MNP21:MNP22"/>
    <mergeCell ref="MNQ21:MNQ22"/>
    <mergeCell ref="MNR21:MNR22"/>
    <mergeCell ref="MNS21:MNS22"/>
    <mergeCell ref="MNT21:MNT22"/>
    <mergeCell ref="MNI21:MNI22"/>
    <mergeCell ref="MNJ21:MNJ22"/>
    <mergeCell ref="MNK21:MNK22"/>
    <mergeCell ref="MNL21:MNL22"/>
    <mergeCell ref="MNM21:MNM22"/>
    <mergeCell ref="MNN21:MNN22"/>
    <mergeCell ref="MPW21:MPW22"/>
    <mergeCell ref="MPX21:MPX22"/>
    <mergeCell ref="MPY21:MPY22"/>
    <mergeCell ref="MPZ21:MPZ22"/>
    <mergeCell ref="MQA21:MQA22"/>
    <mergeCell ref="MQB21:MQB22"/>
    <mergeCell ref="MPQ21:MPQ22"/>
    <mergeCell ref="MPR21:MPR22"/>
    <mergeCell ref="MPS21:MPS22"/>
    <mergeCell ref="MPT21:MPT22"/>
    <mergeCell ref="MPU21:MPU22"/>
    <mergeCell ref="MPV21:MPV22"/>
    <mergeCell ref="MPK21:MPK22"/>
    <mergeCell ref="MPL21:MPL22"/>
    <mergeCell ref="MPM21:MPM22"/>
    <mergeCell ref="MPN21:MPN22"/>
    <mergeCell ref="MPO21:MPO22"/>
    <mergeCell ref="MPP21:MPP22"/>
    <mergeCell ref="MPE21:MPE22"/>
    <mergeCell ref="MPF21:MPF22"/>
    <mergeCell ref="MPG21:MPG22"/>
    <mergeCell ref="MPH21:MPH22"/>
    <mergeCell ref="MPI21:MPI22"/>
    <mergeCell ref="MPJ21:MPJ22"/>
    <mergeCell ref="MOY21:MOY22"/>
    <mergeCell ref="MOZ21:MOZ22"/>
    <mergeCell ref="MPA21:MPA22"/>
    <mergeCell ref="MPB21:MPB22"/>
    <mergeCell ref="MPC21:MPC22"/>
    <mergeCell ref="MPD21:MPD22"/>
    <mergeCell ref="MOS21:MOS22"/>
    <mergeCell ref="MOT21:MOT22"/>
    <mergeCell ref="MOU21:MOU22"/>
    <mergeCell ref="MOV21:MOV22"/>
    <mergeCell ref="MOW21:MOW22"/>
    <mergeCell ref="MOX21:MOX22"/>
    <mergeCell ref="MRG21:MRG22"/>
    <mergeCell ref="MRH21:MRH22"/>
    <mergeCell ref="MRI21:MRI22"/>
    <mergeCell ref="MRJ21:MRJ22"/>
    <mergeCell ref="MRK21:MRK22"/>
    <mergeCell ref="MRL21:MRL22"/>
    <mergeCell ref="MRA21:MRA22"/>
    <mergeCell ref="MRB21:MRB22"/>
    <mergeCell ref="MRC21:MRC22"/>
    <mergeCell ref="MRD21:MRD22"/>
    <mergeCell ref="MRE21:MRE22"/>
    <mergeCell ref="MRF21:MRF22"/>
    <mergeCell ref="MQU21:MQU22"/>
    <mergeCell ref="MQV21:MQV22"/>
    <mergeCell ref="MQW21:MQW22"/>
    <mergeCell ref="MQX21:MQX22"/>
    <mergeCell ref="MQY21:MQY22"/>
    <mergeCell ref="MQZ21:MQZ22"/>
    <mergeCell ref="MQO21:MQO22"/>
    <mergeCell ref="MQP21:MQP22"/>
    <mergeCell ref="MQQ21:MQQ22"/>
    <mergeCell ref="MQR21:MQR22"/>
    <mergeCell ref="MQS21:MQS22"/>
    <mergeCell ref="MQT21:MQT22"/>
    <mergeCell ref="MQI21:MQI22"/>
    <mergeCell ref="MQJ21:MQJ22"/>
    <mergeCell ref="MQK21:MQK22"/>
    <mergeCell ref="MQL21:MQL22"/>
    <mergeCell ref="MQM21:MQM22"/>
    <mergeCell ref="MQN21:MQN22"/>
    <mergeCell ref="MQC21:MQC22"/>
    <mergeCell ref="MQD21:MQD22"/>
    <mergeCell ref="MQE21:MQE22"/>
    <mergeCell ref="MQF21:MQF22"/>
    <mergeCell ref="MQG21:MQG22"/>
    <mergeCell ref="MQH21:MQH22"/>
    <mergeCell ref="MSQ21:MSQ22"/>
    <mergeCell ref="MSR21:MSR22"/>
    <mergeCell ref="MSS21:MSS22"/>
    <mergeCell ref="MST21:MST22"/>
    <mergeCell ref="MSU21:MSU22"/>
    <mergeCell ref="MSV21:MSV22"/>
    <mergeCell ref="MSK21:MSK22"/>
    <mergeCell ref="MSL21:MSL22"/>
    <mergeCell ref="MSM21:MSM22"/>
    <mergeCell ref="MSN21:MSN22"/>
    <mergeCell ref="MSO21:MSO22"/>
    <mergeCell ref="MSP21:MSP22"/>
    <mergeCell ref="MSE21:MSE22"/>
    <mergeCell ref="MSF21:MSF22"/>
    <mergeCell ref="MSG21:MSG22"/>
    <mergeCell ref="MSH21:MSH22"/>
    <mergeCell ref="MSI21:MSI22"/>
    <mergeCell ref="MSJ21:MSJ22"/>
    <mergeCell ref="MRY21:MRY22"/>
    <mergeCell ref="MRZ21:MRZ22"/>
    <mergeCell ref="MSA21:MSA22"/>
    <mergeCell ref="MSB21:MSB22"/>
    <mergeCell ref="MSC21:MSC22"/>
    <mergeCell ref="MSD21:MSD22"/>
    <mergeCell ref="MRS21:MRS22"/>
    <mergeCell ref="MRT21:MRT22"/>
    <mergeCell ref="MRU21:MRU22"/>
    <mergeCell ref="MRV21:MRV22"/>
    <mergeCell ref="MRW21:MRW22"/>
    <mergeCell ref="MRX21:MRX22"/>
    <mergeCell ref="MRM21:MRM22"/>
    <mergeCell ref="MRN21:MRN22"/>
    <mergeCell ref="MRO21:MRO22"/>
    <mergeCell ref="MRP21:MRP22"/>
    <mergeCell ref="MRQ21:MRQ22"/>
    <mergeCell ref="MRR21:MRR22"/>
    <mergeCell ref="MUA21:MUA22"/>
    <mergeCell ref="MUB21:MUB22"/>
    <mergeCell ref="MUC21:MUC22"/>
    <mergeCell ref="MUD21:MUD22"/>
    <mergeCell ref="MUE21:MUE22"/>
    <mergeCell ref="MUF21:MUF22"/>
    <mergeCell ref="MTU21:MTU22"/>
    <mergeCell ref="MTV21:MTV22"/>
    <mergeCell ref="MTW21:MTW22"/>
    <mergeCell ref="MTX21:MTX22"/>
    <mergeCell ref="MTY21:MTY22"/>
    <mergeCell ref="MTZ21:MTZ22"/>
    <mergeCell ref="MTO21:MTO22"/>
    <mergeCell ref="MTP21:MTP22"/>
    <mergeCell ref="MTQ21:MTQ22"/>
    <mergeCell ref="MTR21:MTR22"/>
    <mergeCell ref="MTS21:MTS22"/>
    <mergeCell ref="MTT21:MTT22"/>
    <mergeCell ref="MTI21:MTI22"/>
    <mergeCell ref="MTJ21:MTJ22"/>
    <mergeCell ref="MTK21:MTK22"/>
    <mergeCell ref="MTL21:MTL22"/>
    <mergeCell ref="MTM21:MTM22"/>
    <mergeCell ref="MTN21:MTN22"/>
    <mergeCell ref="MTC21:MTC22"/>
    <mergeCell ref="MTD21:MTD22"/>
    <mergeCell ref="MTE21:MTE22"/>
    <mergeCell ref="MTF21:MTF22"/>
    <mergeCell ref="MTG21:MTG22"/>
    <mergeCell ref="MTH21:MTH22"/>
    <mergeCell ref="MSW21:MSW22"/>
    <mergeCell ref="MSX21:MSX22"/>
    <mergeCell ref="MSY21:MSY22"/>
    <mergeCell ref="MSZ21:MSZ22"/>
    <mergeCell ref="MTA21:MTA22"/>
    <mergeCell ref="MTB21:MTB22"/>
    <mergeCell ref="MVK21:MVK22"/>
    <mergeCell ref="MVL21:MVL22"/>
    <mergeCell ref="MVM21:MVM22"/>
    <mergeCell ref="MVN21:MVN22"/>
    <mergeCell ref="MVO21:MVO22"/>
    <mergeCell ref="MVP21:MVP22"/>
    <mergeCell ref="MVE21:MVE22"/>
    <mergeCell ref="MVF21:MVF22"/>
    <mergeCell ref="MVG21:MVG22"/>
    <mergeCell ref="MVH21:MVH22"/>
    <mergeCell ref="MVI21:MVI22"/>
    <mergeCell ref="MVJ21:MVJ22"/>
    <mergeCell ref="MUY21:MUY22"/>
    <mergeCell ref="MUZ21:MUZ22"/>
    <mergeCell ref="MVA21:MVA22"/>
    <mergeCell ref="MVB21:MVB22"/>
    <mergeCell ref="MVC21:MVC22"/>
    <mergeCell ref="MVD21:MVD22"/>
    <mergeCell ref="MUS21:MUS22"/>
    <mergeCell ref="MUT21:MUT22"/>
    <mergeCell ref="MUU21:MUU22"/>
    <mergeCell ref="MUV21:MUV22"/>
    <mergeCell ref="MUW21:MUW22"/>
    <mergeCell ref="MUX21:MUX22"/>
    <mergeCell ref="MUM21:MUM22"/>
    <mergeCell ref="MUN21:MUN22"/>
    <mergeCell ref="MUO21:MUO22"/>
    <mergeCell ref="MUP21:MUP22"/>
    <mergeCell ref="MUQ21:MUQ22"/>
    <mergeCell ref="MUR21:MUR22"/>
    <mergeCell ref="MUG21:MUG22"/>
    <mergeCell ref="MUH21:MUH22"/>
    <mergeCell ref="MUI21:MUI22"/>
    <mergeCell ref="MUJ21:MUJ22"/>
    <mergeCell ref="MUK21:MUK22"/>
    <mergeCell ref="MUL21:MUL22"/>
    <mergeCell ref="MWU21:MWU22"/>
    <mergeCell ref="MWV21:MWV22"/>
    <mergeCell ref="MWW21:MWW22"/>
    <mergeCell ref="MWX21:MWX22"/>
    <mergeCell ref="MWY21:MWY22"/>
    <mergeCell ref="MWZ21:MWZ22"/>
    <mergeCell ref="MWO21:MWO22"/>
    <mergeCell ref="MWP21:MWP22"/>
    <mergeCell ref="MWQ21:MWQ22"/>
    <mergeCell ref="MWR21:MWR22"/>
    <mergeCell ref="MWS21:MWS22"/>
    <mergeCell ref="MWT21:MWT22"/>
    <mergeCell ref="MWI21:MWI22"/>
    <mergeCell ref="MWJ21:MWJ22"/>
    <mergeCell ref="MWK21:MWK22"/>
    <mergeCell ref="MWL21:MWL22"/>
    <mergeCell ref="MWM21:MWM22"/>
    <mergeCell ref="MWN21:MWN22"/>
    <mergeCell ref="MWC21:MWC22"/>
    <mergeCell ref="MWD21:MWD22"/>
    <mergeCell ref="MWE21:MWE22"/>
    <mergeCell ref="MWF21:MWF22"/>
    <mergeCell ref="MWG21:MWG22"/>
    <mergeCell ref="MWH21:MWH22"/>
    <mergeCell ref="MVW21:MVW22"/>
    <mergeCell ref="MVX21:MVX22"/>
    <mergeCell ref="MVY21:MVY22"/>
    <mergeCell ref="MVZ21:MVZ22"/>
    <mergeCell ref="MWA21:MWA22"/>
    <mergeCell ref="MWB21:MWB22"/>
    <mergeCell ref="MVQ21:MVQ22"/>
    <mergeCell ref="MVR21:MVR22"/>
    <mergeCell ref="MVS21:MVS22"/>
    <mergeCell ref="MVT21:MVT22"/>
    <mergeCell ref="MVU21:MVU22"/>
    <mergeCell ref="MVV21:MVV22"/>
    <mergeCell ref="MYE21:MYE22"/>
    <mergeCell ref="MYF21:MYF22"/>
    <mergeCell ref="MYG21:MYG22"/>
    <mergeCell ref="MYH21:MYH22"/>
    <mergeCell ref="MYI21:MYI22"/>
    <mergeCell ref="MYJ21:MYJ22"/>
    <mergeCell ref="MXY21:MXY22"/>
    <mergeCell ref="MXZ21:MXZ22"/>
    <mergeCell ref="MYA21:MYA22"/>
    <mergeCell ref="MYB21:MYB22"/>
    <mergeCell ref="MYC21:MYC22"/>
    <mergeCell ref="MYD21:MYD22"/>
    <mergeCell ref="MXS21:MXS22"/>
    <mergeCell ref="MXT21:MXT22"/>
    <mergeCell ref="MXU21:MXU22"/>
    <mergeCell ref="MXV21:MXV22"/>
    <mergeCell ref="MXW21:MXW22"/>
    <mergeCell ref="MXX21:MXX22"/>
    <mergeCell ref="MXM21:MXM22"/>
    <mergeCell ref="MXN21:MXN22"/>
    <mergeCell ref="MXO21:MXO22"/>
    <mergeCell ref="MXP21:MXP22"/>
    <mergeCell ref="MXQ21:MXQ22"/>
    <mergeCell ref="MXR21:MXR22"/>
    <mergeCell ref="MXG21:MXG22"/>
    <mergeCell ref="MXH21:MXH22"/>
    <mergeCell ref="MXI21:MXI22"/>
    <mergeCell ref="MXJ21:MXJ22"/>
    <mergeCell ref="MXK21:MXK22"/>
    <mergeCell ref="MXL21:MXL22"/>
    <mergeCell ref="MXA21:MXA22"/>
    <mergeCell ref="MXB21:MXB22"/>
    <mergeCell ref="MXC21:MXC22"/>
    <mergeCell ref="MXD21:MXD22"/>
    <mergeCell ref="MXE21:MXE22"/>
    <mergeCell ref="MXF21:MXF22"/>
    <mergeCell ref="MZO21:MZO22"/>
    <mergeCell ref="MZP21:MZP22"/>
    <mergeCell ref="MZQ21:MZQ22"/>
    <mergeCell ref="MZR21:MZR22"/>
    <mergeCell ref="MZS21:MZS22"/>
    <mergeCell ref="MZT21:MZT22"/>
    <mergeCell ref="MZI21:MZI22"/>
    <mergeCell ref="MZJ21:MZJ22"/>
    <mergeCell ref="MZK21:MZK22"/>
    <mergeCell ref="MZL21:MZL22"/>
    <mergeCell ref="MZM21:MZM22"/>
    <mergeCell ref="MZN21:MZN22"/>
    <mergeCell ref="MZC21:MZC22"/>
    <mergeCell ref="MZD21:MZD22"/>
    <mergeCell ref="MZE21:MZE22"/>
    <mergeCell ref="MZF21:MZF22"/>
    <mergeCell ref="MZG21:MZG22"/>
    <mergeCell ref="MZH21:MZH22"/>
    <mergeCell ref="MYW21:MYW22"/>
    <mergeCell ref="MYX21:MYX22"/>
    <mergeCell ref="MYY21:MYY22"/>
    <mergeCell ref="MYZ21:MYZ22"/>
    <mergeCell ref="MZA21:MZA22"/>
    <mergeCell ref="MZB21:MZB22"/>
    <mergeCell ref="MYQ21:MYQ22"/>
    <mergeCell ref="MYR21:MYR22"/>
    <mergeCell ref="MYS21:MYS22"/>
    <mergeCell ref="MYT21:MYT22"/>
    <mergeCell ref="MYU21:MYU22"/>
    <mergeCell ref="MYV21:MYV22"/>
    <mergeCell ref="MYK21:MYK22"/>
    <mergeCell ref="MYL21:MYL22"/>
    <mergeCell ref="MYM21:MYM22"/>
    <mergeCell ref="MYN21:MYN22"/>
    <mergeCell ref="MYO21:MYO22"/>
    <mergeCell ref="MYP21:MYP22"/>
    <mergeCell ref="NAY21:NAY22"/>
    <mergeCell ref="NAZ21:NAZ22"/>
    <mergeCell ref="NBA21:NBA22"/>
    <mergeCell ref="NBB21:NBB22"/>
    <mergeCell ref="NBC21:NBC22"/>
    <mergeCell ref="NBD21:NBD22"/>
    <mergeCell ref="NAS21:NAS22"/>
    <mergeCell ref="NAT21:NAT22"/>
    <mergeCell ref="NAU21:NAU22"/>
    <mergeCell ref="NAV21:NAV22"/>
    <mergeCell ref="NAW21:NAW22"/>
    <mergeCell ref="NAX21:NAX22"/>
    <mergeCell ref="NAM21:NAM22"/>
    <mergeCell ref="NAN21:NAN22"/>
    <mergeCell ref="NAO21:NAO22"/>
    <mergeCell ref="NAP21:NAP22"/>
    <mergeCell ref="NAQ21:NAQ22"/>
    <mergeCell ref="NAR21:NAR22"/>
    <mergeCell ref="NAG21:NAG22"/>
    <mergeCell ref="NAH21:NAH22"/>
    <mergeCell ref="NAI21:NAI22"/>
    <mergeCell ref="NAJ21:NAJ22"/>
    <mergeCell ref="NAK21:NAK22"/>
    <mergeCell ref="NAL21:NAL22"/>
    <mergeCell ref="NAA21:NAA22"/>
    <mergeCell ref="NAB21:NAB22"/>
    <mergeCell ref="NAC21:NAC22"/>
    <mergeCell ref="NAD21:NAD22"/>
    <mergeCell ref="NAE21:NAE22"/>
    <mergeCell ref="NAF21:NAF22"/>
    <mergeCell ref="MZU21:MZU22"/>
    <mergeCell ref="MZV21:MZV22"/>
    <mergeCell ref="MZW21:MZW22"/>
    <mergeCell ref="MZX21:MZX22"/>
    <mergeCell ref="MZY21:MZY22"/>
    <mergeCell ref="MZZ21:MZZ22"/>
    <mergeCell ref="NCI21:NCI22"/>
    <mergeCell ref="NCJ21:NCJ22"/>
    <mergeCell ref="NCK21:NCK22"/>
    <mergeCell ref="NCL21:NCL22"/>
    <mergeCell ref="NCM21:NCM22"/>
    <mergeCell ref="NCN21:NCN22"/>
    <mergeCell ref="NCC21:NCC22"/>
    <mergeCell ref="NCD21:NCD22"/>
    <mergeCell ref="NCE21:NCE22"/>
    <mergeCell ref="NCF21:NCF22"/>
    <mergeCell ref="NCG21:NCG22"/>
    <mergeCell ref="NCH21:NCH22"/>
    <mergeCell ref="NBW21:NBW22"/>
    <mergeCell ref="NBX21:NBX22"/>
    <mergeCell ref="NBY21:NBY22"/>
    <mergeCell ref="NBZ21:NBZ22"/>
    <mergeCell ref="NCA21:NCA22"/>
    <mergeCell ref="NCB21:NCB22"/>
    <mergeCell ref="NBQ21:NBQ22"/>
    <mergeCell ref="NBR21:NBR22"/>
    <mergeCell ref="NBS21:NBS22"/>
    <mergeCell ref="NBT21:NBT22"/>
    <mergeCell ref="NBU21:NBU22"/>
    <mergeCell ref="NBV21:NBV22"/>
    <mergeCell ref="NBK21:NBK22"/>
    <mergeCell ref="NBL21:NBL22"/>
    <mergeCell ref="NBM21:NBM22"/>
    <mergeCell ref="NBN21:NBN22"/>
    <mergeCell ref="NBO21:NBO22"/>
    <mergeCell ref="NBP21:NBP22"/>
    <mergeCell ref="NBE21:NBE22"/>
    <mergeCell ref="NBF21:NBF22"/>
    <mergeCell ref="NBG21:NBG22"/>
    <mergeCell ref="NBH21:NBH22"/>
    <mergeCell ref="NBI21:NBI22"/>
    <mergeCell ref="NBJ21:NBJ22"/>
    <mergeCell ref="NDS21:NDS22"/>
    <mergeCell ref="NDT21:NDT22"/>
    <mergeCell ref="NDU21:NDU22"/>
    <mergeCell ref="NDV21:NDV22"/>
    <mergeCell ref="NDW21:NDW22"/>
    <mergeCell ref="NDX21:NDX22"/>
    <mergeCell ref="NDM21:NDM22"/>
    <mergeCell ref="NDN21:NDN22"/>
    <mergeCell ref="NDO21:NDO22"/>
    <mergeCell ref="NDP21:NDP22"/>
    <mergeCell ref="NDQ21:NDQ22"/>
    <mergeCell ref="NDR21:NDR22"/>
    <mergeCell ref="NDG21:NDG22"/>
    <mergeCell ref="NDH21:NDH22"/>
    <mergeCell ref="NDI21:NDI22"/>
    <mergeCell ref="NDJ21:NDJ22"/>
    <mergeCell ref="NDK21:NDK22"/>
    <mergeCell ref="NDL21:NDL22"/>
    <mergeCell ref="NDA21:NDA22"/>
    <mergeCell ref="NDB21:NDB22"/>
    <mergeCell ref="NDC21:NDC22"/>
    <mergeCell ref="NDD21:NDD22"/>
    <mergeCell ref="NDE21:NDE22"/>
    <mergeCell ref="NDF21:NDF22"/>
    <mergeCell ref="NCU21:NCU22"/>
    <mergeCell ref="NCV21:NCV22"/>
    <mergeCell ref="NCW21:NCW22"/>
    <mergeCell ref="NCX21:NCX22"/>
    <mergeCell ref="NCY21:NCY22"/>
    <mergeCell ref="NCZ21:NCZ22"/>
    <mergeCell ref="NCO21:NCO22"/>
    <mergeCell ref="NCP21:NCP22"/>
    <mergeCell ref="NCQ21:NCQ22"/>
    <mergeCell ref="NCR21:NCR22"/>
    <mergeCell ref="NCS21:NCS22"/>
    <mergeCell ref="NCT21:NCT22"/>
    <mergeCell ref="NFC21:NFC22"/>
    <mergeCell ref="NFD21:NFD22"/>
    <mergeCell ref="NFE21:NFE22"/>
    <mergeCell ref="NFF21:NFF22"/>
    <mergeCell ref="NFG21:NFG22"/>
    <mergeCell ref="NFH21:NFH22"/>
    <mergeCell ref="NEW21:NEW22"/>
    <mergeCell ref="NEX21:NEX22"/>
    <mergeCell ref="NEY21:NEY22"/>
    <mergeCell ref="NEZ21:NEZ22"/>
    <mergeCell ref="NFA21:NFA22"/>
    <mergeCell ref="NFB21:NFB22"/>
    <mergeCell ref="NEQ21:NEQ22"/>
    <mergeCell ref="NER21:NER22"/>
    <mergeCell ref="NES21:NES22"/>
    <mergeCell ref="NET21:NET22"/>
    <mergeCell ref="NEU21:NEU22"/>
    <mergeCell ref="NEV21:NEV22"/>
    <mergeCell ref="NEK21:NEK22"/>
    <mergeCell ref="NEL21:NEL22"/>
    <mergeCell ref="NEM21:NEM22"/>
    <mergeCell ref="NEN21:NEN22"/>
    <mergeCell ref="NEO21:NEO22"/>
    <mergeCell ref="NEP21:NEP22"/>
    <mergeCell ref="NEE21:NEE22"/>
    <mergeCell ref="NEF21:NEF22"/>
    <mergeCell ref="NEG21:NEG22"/>
    <mergeCell ref="NEH21:NEH22"/>
    <mergeCell ref="NEI21:NEI22"/>
    <mergeCell ref="NEJ21:NEJ22"/>
    <mergeCell ref="NDY21:NDY22"/>
    <mergeCell ref="NDZ21:NDZ22"/>
    <mergeCell ref="NEA21:NEA22"/>
    <mergeCell ref="NEB21:NEB22"/>
    <mergeCell ref="NEC21:NEC22"/>
    <mergeCell ref="NED21:NED22"/>
    <mergeCell ref="NGM21:NGM22"/>
    <mergeCell ref="NGN21:NGN22"/>
    <mergeCell ref="NGO21:NGO22"/>
    <mergeCell ref="NGP21:NGP22"/>
    <mergeCell ref="NGQ21:NGQ22"/>
    <mergeCell ref="NGR21:NGR22"/>
    <mergeCell ref="NGG21:NGG22"/>
    <mergeCell ref="NGH21:NGH22"/>
    <mergeCell ref="NGI21:NGI22"/>
    <mergeCell ref="NGJ21:NGJ22"/>
    <mergeCell ref="NGK21:NGK22"/>
    <mergeCell ref="NGL21:NGL22"/>
    <mergeCell ref="NGA21:NGA22"/>
    <mergeCell ref="NGB21:NGB22"/>
    <mergeCell ref="NGC21:NGC22"/>
    <mergeCell ref="NGD21:NGD22"/>
    <mergeCell ref="NGE21:NGE22"/>
    <mergeCell ref="NGF21:NGF22"/>
    <mergeCell ref="NFU21:NFU22"/>
    <mergeCell ref="NFV21:NFV22"/>
    <mergeCell ref="NFW21:NFW22"/>
    <mergeCell ref="NFX21:NFX22"/>
    <mergeCell ref="NFY21:NFY22"/>
    <mergeCell ref="NFZ21:NFZ22"/>
    <mergeCell ref="NFO21:NFO22"/>
    <mergeCell ref="NFP21:NFP22"/>
    <mergeCell ref="NFQ21:NFQ22"/>
    <mergeCell ref="NFR21:NFR22"/>
    <mergeCell ref="NFS21:NFS22"/>
    <mergeCell ref="NFT21:NFT22"/>
    <mergeCell ref="NFI21:NFI22"/>
    <mergeCell ref="NFJ21:NFJ22"/>
    <mergeCell ref="NFK21:NFK22"/>
    <mergeCell ref="NFL21:NFL22"/>
    <mergeCell ref="NFM21:NFM22"/>
    <mergeCell ref="NFN21:NFN22"/>
    <mergeCell ref="NHW21:NHW22"/>
    <mergeCell ref="NHX21:NHX22"/>
    <mergeCell ref="NHY21:NHY22"/>
    <mergeCell ref="NHZ21:NHZ22"/>
    <mergeCell ref="NIA21:NIA22"/>
    <mergeCell ref="NIB21:NIB22"/>
    <mergeCell ref="NHQ21:NHQ22"/>
    <mergeCell ref="NHR21:NHR22"/>
    <mergeCell ref="NHS21:NHS22"/>
    <mergeCell ref="NHT21:NHT22"/>
    <mergeCell ref="NHU21:NHU22"/>
    <mergeCell ref="NHV21:NHV22"/>
    <mergeCell ref="NHK21:NHK22"/>
    <mergeCell ref="NHL21:NHL22"/>
    <mergeCell ref="NHM21:NHM22"/>
    <mergeCell ref="NHN21:NHN22"/>
    <mergeCell ref="NHO21:NHO22"/>
    <mergeCell ref="NHP21:NHP22"/>
    <mergeCell ref="NHE21:NHE22"/>
    <mergeCell ref="NHF21:NHF22"/>
    <mergeCell ref="NHG21:NHG22"/>
    <mergeCell ref="NHH21:NHH22"/>
    <mergeCell ref="NHI21:NHI22"/>
    <mergeCell ref="NHJ21:NHJ22"/>
    <mergeCell ref="NGY21:NGY22"/>
    <mergeCell ref="NGZ21:NGZ22"/>
    <mergeCell ref="NHA21:NHA22"/>
    <mergeCell ref="NHB21:NHB22"/>
    <mergeCell ref="NHC21:NHC22"/>
    <mergeCell ref="NHD21:NHD22"/>
    <mergeCell ref="NGS21:NGS22"/>
    <mergeCell ref="NGT21:NGT22"/>
    <mergeCell ref="NGU21:NGU22"/>
    <mergeCell ref="NGV21:NGV22"/>
    <mergeCell ref="NGW21:NGW22"/>
    <mergeCell ref="NGX21:NGX22"/>
    <mergeCell ref="NJG21:NJG22"/>
    <mergeCell ref="NJH21:NJH22"/>
    <mergeCell ref="NJI21:NJI22"/>
    <mergeCell ref="NJJ21:NJJ22"/>
    <mergeCell ref="NJK21:NJK22"/>
    <mergeCell ref="NJL21:NJL22"/>
    <mergeCell ref="NJA21:NJA22"/>
    <mergeCell ref="NJB21:NJB22"/>
    <mergeCell ref="NJC21:NJC22"/>
    <mergeCell ref="NJD21:NJD22"/>
    <mergeCell ref="NJE21:NJE22"/>
    <mergeCell ref="NJF21:NJF22"/>
    <mergeCell ref="NIU21:NIU22"/>
    <mergeCell ref="NIV21:NIV22"/>
    <mergeCell ref="NIW21:NIW22"/>
    <mergeCell ref="NIX21:NIX22"/>
    <mergeCell ref="NIY21:NIY22"/>
    <mergeCell ref="NIZ21:NIZ22"/>
    <mergeCell ref="NIO21:NIO22"/>
    <mergeCell ref="NIP21:NIP22"/>
    <mergeCell ref="NIQ21:NIQ22"/>
    <mergeCell ref="NIR21:NIR22"/>
    <mergeCell ref="NIS21:NIS22"/>
    <mergeCell ref="NIT21:NIT22"/>
    <mergeCell ref="NII21:NII22"/>
    <mergeCell ref="NIJ21:NIJ22"/>
    <mergeCell ref="NIK21:NIK22"/>
    <mergeCell ref="NIL21:NIL22"/>
    <mergeCell ref="NIM21:NIM22"/>
    <mergeCell ref="NIN21:NIN22"/>
    <mergeCell ref="NIC21:NIC22"/>
    <mergeCell ref="NID21:NID22"/>
    <mergeCell ref="NIE21:NIE22"/>
    <mergeCell ref="NIF21:NIF22"/>
    <mergeCell ref="NIG21:NIG22"/>
    <mergeCell ref="NIH21:NIH22"/>
    <mergeCell ref="NKQ21:NKQ22"/>
    <mergeCell ref="NKR21:NKR22"/>
    <mergeCell ref="NKS21:NKS22"/>
    <mergeCell ref="NKT21:NKT22"/>
    <mergeCell ref="NKU21:NKU22"/>
    <mergeCell ref="NKV21:NKV22"/>
    <mergeCell ref="NKK21:NKK22"/>
    <mergeCell ref="NKL21:NKL22"/>
    <mergeCell ref="NKM21:NKM22"/>
    <mergeCell ref="NKN21:NKN22"/>
    <mergeCell ref="NKO21:NKO22"/>
    <mergeCell ref="NKP21:NKP22"/>
    <mergeCell ref="NKE21:NKE22"/>
    <mergeCell ref="NKF21:NKF22"/>
    <mergeCell ref="NKG21:NKG22"/>
    <mergeCell ref="NKH21:NKH22"/>
    <mergeCell ref="NKI21:NKI22"/>
    <mergeCell ref="NKJ21:NKJ22"/>
    <mergeCell ref="NJY21:NJY22"/>
    <mergeCell ref="NJZ21:NJZ22"/>
    <mergeCell ref="NKA21:NKA22"/>
    <mergeCell ref="NKB21:NKB22"/>
    <mergeCell ref="NKC21:NKC22"/>
    <mergeCell ref="NKD21:NKD22"/>
    <mergeCell ref="NJS21:NJS22"/>
    <mergeCell ref="NJT21:NJT22"/>
    <mergeCell ref="NJU21:NJU22"/>
    <mergeCell ref="NJV21:NJV22"/>
    <mergeCell ref="NJW21:NJW22"/>
    <mergeCell ref="NJX21:NJX22"/>
    <mergeCell ref="NJM21:NJM22"/>
    <mergeCell ref="NJN21:NJN22"/>
    <mergeCell ref="NJO21:NJO22"/>
    <mergeCell ref="NJP21:NJP22"/>
    <mergeCell ref="NJQ21:NJQ22"/>
    <mergeCell ref="NJR21:NJR22"/>
    <mergeCell ref="NMA21:NMA22"/>
    <mergeCell ref="NMB21:NMB22"/>
    <mergeCell ref="NMC21:NMC22"/>
    <mergeCell ref="NMD21:NMD22"/>
    <mergeCell ref="NME21:NME22"/>
    <mergeCell ref="NMF21:NMF22"/>
    <mergeCell ref="NLU21:NLU22"/>
    <mergeCell ref="NLV21:NLV22"/>
    <mergeCell ref="NLW21:NLW22"/>
    <mergeCell ref="NLX21:NLX22"/>
    <mergeCell ref="NLY21:NLY22"/>
    <mergeCell ref="NLZ21:NLZ22"/>
    <mergeCell ref="NLO21:NLO22"/>
    <mergeCell ref="NLP21:NLP22"/>
    <mergeCell ref="NLQ21:NLQ22"/>
    <mergeCell ref="NLR21:NLR22"/>
    <mergeCell ref="NLS21:NLS22"/>
    <mergeCell ref="NLT21:NLT22"/>
    <mergeCell ref="NLI21:NLI22"/>
    <mergeCell ref="NLJ21:NLJ22"/>
    <mergeCell ref="NLK21:NLK22"/>
    <mergeCell ref="NLL21:NLL22"/>
    <mergeCell ref="NLM21:NLM22"/>
    <mergeCell ref="NLN21:NLN22"/>
    <mergeCell ref="NLC21:NLC22"/>
    <mergeCell ref="NLD21:NLD22"/>
    <mergeCell ref="NLE21:NLE22"/>
    <mergeCell ref="NLF21:NLF22"/>
    <mergeCell ref="NLG21:NLG22"/>
    <mergeCell ref="NLH21:NLH22"/>
    <mergeCell ref="NKW21:NKW22"/>
    <mergeCell ref="NKX21:NKX22"/>
    <mergeCell ref="NKY21:NKY22"/>
    <mergeCell ref="NKZ21:NKZ22"/>
    <mergeCell ref="NLA21:NLA22"/>
    <mergeCell ref="NLB21:NLB22"/>
    <mergeCell ref="NNK21:NNK22"/>
    <mergeCell ref="NNL21:NNL22"/>
    <mergeCell ref="NNM21:NNM22"/>
    <mergeCell ref="NNN21:NNN22"/>
    <mergeCell ref="NNO21:NNO22"/>
    <mergeCell ref="NNP21:NNP22"/>
    <mergeCell ref="NNE21:NNE22"/>
    <mergeCell ref="NNF21:NNF22"/>
    <mergeCell ref="NNG21:NNG22"/>
    <mergeCell ref="NNH21:NNH22"/>
    <mergeCell ref="NNI21:NNI22"/>
    <mergeCell ref="NNJ21:NNJ22"/>
    <mergeCell ref="NMY21:NMY22"/>
    <mergeCell ref="NMZ21:NMZ22"/>
    <mergeCell ref="NNA21:NNA22"/>
    <mergeCell ref="NNB21:NNB22"/>
    <mergeCell ref="NNC21:NNC22"/>
    <mergeCell ref="NND21:NND22"/>
    <mergeCell ref="NMS21:NMS22"/>
    <mergeCell ref="NMT21:NMT22"/>
    <mergeCell ref="NMU21:NMU22"/>
    <mergeCell ref="NMV21:NMV22"/>
    <mergeCell ref="NMW21:NMW22"/>
    <mergeCell ref="NMX21:NMX22"/>
    <mergeCell ref="NMM21:NMM22"/>
    <mergeCell ref="NMN21:NMN22"/>
    <mergeCell ref="NMO21:NMO22"/>
    <mergeCell ref="NMP21:NMP22"/>
    <mergeCell ref="NMQ21:NMQ22"/>
    <mergeCell ref="NMR21:NMR22"/>
    <mergeCell ref="NMG21:NMG22"/>
    <mergeCell ref="NMH21:NMH22"/>
    <mergeCell ref="NMI21:NMI22"/>
    <mergeCell ref="NMJ21:NMJ22"/>
    <mergeCell ref="NMK21:NMK22"/>
    <mergeCell ref="NML21:NML22"/>
    <mergeCell ref="NOU21:NOU22"/>
    <mergeCell ref="NOV21:NOV22"/>
    <mergeCell ref="NOW21:NOW22"/>
    <mergeCell ref="NOX21:NOX22"/>
    <mergeCell ref="NOY21:NOY22"/>
    <mergeCell ref="NOZ21:NOZ22"/>
    <mergeCell ref="NOO21:NOO22"/>
    <mergeCell ref="NOP21:NOP22"/>
    <mergeCell ref="NOQ21:NOQ22"/>
    <mergeCell ref="NOR21:NOR22"/>
    <mergeCell ref="NOS21:NOS22"/>
    <mergeCell ref="NOT21:NOT22"/>
    <mergeCell ref="NOI21:NOI22"/>
    <mergeCell ref="NOJ21:NOJ22"/>
    <mergeCell ref="NOK21:NOK22"/>
    <mergeCell ref="NOL21:NOL22"/>
    <mergeCell ref="NOM21:NOM22"/>
    <mergeCell ref="NON21:NON22"/>
    <mergeCell ref="NOC21:NOC22"/>
    <mergeCell ref="NOD21:NOD22"/>
    <mergeCell ref="NOE21:NOE22"/>
    <mergeCell ref="NOF21:NOF22"/>
    <mergeCell ref="NOG21:NOG22"/>
    <mergeCell ref="NOH21:NOH22"/>
    <mergeCell ref="NNW21:NNW22"/>
    <mergeCell ref="NNX21:NNX22"/>
    <mergeCell ref="NNY21:NNY22"/>
    <mergeCell ref="NNZ21:NNZ22"/>
    <mergeCell ref="NOA21:NOA22"/>
    <mergeCell ref="NOB21:NOB22"/>
    <mergeCell ref="NNQ21:NNQ22"/>
    <mergeCell ref="NNR21:NNR22"/>
    <mergeCell ref="NNS21:NNS22"/>
    <mergeCell ref="NNT21:NNT22"/>
    <mergeCell ref="NNU21:NNU22"/>
    <mergeCell ref="NNV21:NNV22"/>
    <mergeCell ref="NQE21:NQE22"/>
    <mergeCell ref="NQF21:NQF22"/>
    <mergeCell ref="NQG21:NQG22"/>
    <mergeCell ref="NQH21:NQH22"/>
    <mergeCell ref="NQI21:NQI22"/>
    <mergeCell ref="NQJ21:NQJ22"/>
    <mergeCell ref="NPY21:NPY22"/>
    <mergeCell ref="NPZ21:NPZ22"/>
    <mergeCell ref="NQA21:NQA22"/>
    <mergeCell ref="NQB21:NQB22"/>
    <mergeCell ref="NQC21:NQC22"/>
    <mergeCell ref="NQD21:NQD22"/>
    <mergeCell ref="NPS21:NPS22"/>
    <mergeCell ref="NPT21:NPT22"/>
    <mergeCell ref="NPU21:NPU22"/>
    <mergeCell ref="NPV21:NPV22"/>
    <mergeCell ref="NPW21:NPW22"/>
    <mergeCell ref="NPX21:NPX22"/>
    <mergeCell ref="NPM21:NPM22"/>
    <mergeCell ref="NPN21:NPN22"/>
    <mergeCell ref="NPO21:NPO22"/>
    <mergeCell ref="NPP21:NPP22"/>
    <mergeCell ref="NPQ21:NPQ22"/>
    <mergeCell ref="NPR21:NPR22"/>
    <mergeCell ref="NPG21:NPG22"/>
    <mergeCell ref="NPH21:NPH22"/>
    <mergeCell ref="NPI21:NPI22"/>
    <mergeCell ref="NPJ21:NPJ22"/>
    <mergeCell ref="NPK21:NPK22"/>
    <mergeCell ref="NPL21:NPL22"/>
    <mergeCell ref="NPA21:NPA22"/>
    <mergeCell ref="NPB21:NPB22"/>
    <mergeCell ref="NPC21:NPC22"/>
    <mergeCell ref="NPD21:NPD22"/>
    <mergeCell ref="NPE21:NPE22"/>
    <mergeCell ref="NPF21:NPF22"/>
    <mergeCell ref="NRO21:NRO22"/>
    <mergeCell ref="NRP21:NRP22"/>
    <mergeCell ref="NRQ21:NRQ22"/>
    <mergeCell ref="NRR21:NRR22"/>
    <mergeCell ref="NRS21:NRS22"/>
    <mergeCell ref="NRT21:NRT22"/>
    <mergeCell ref="NRI21:NRI22"/>
    <mergeCell ref="NRJ21:NRJ22"/>
    <mergeCell ref="NRK21:NRK22"/>
    <mergeCell ref="NRL21:NRL22"/>
    <mergeCell ref="NRM21:NRM22"/>
    <mergeCell ref="NRN21:NRN22"/>
    <mergeCell ref="NRC21:NRC22"/>
    <mergeCell ref="NRD21:NRD22"/>
    <mergeCell ref="NRE21:NRE22"/>
    <mergeCell ref="NRF21:NRF22"/>
    <mergeCell ref="NRG21:NRG22"/>
    <mergeCell ref="NRH21:NRH22"/>
    <mergeCell ref="NQW21:NQW22"/>
    <mergeCell ref="NQX21:NQX22"/>
    <mergeCell ref="NQY21:NQY22"/>
    <mergeCell ref="NQZ21:NQZ22"/>
    <mergeCell ref="NRA21:NRA22"/>
    <mergeCell ref="NRB21:NRB22"/>
    <mergeCell ref="NQQ21:NQQ22"/>
    <mergeCell ref="NQR21:NQR22"/>
    <mergeCell ref="NQS21:NQS22"/>
    <mergeCell ref="NQT21:NQT22"/>
    <mergeCell ref="NQU21:NQU22"/>
    <mergeCell ref="NQV21:NQV22"/>
    <mergeCell ref="NQK21:NQK22"/>
    <mergeCell ref="NQL21:NQL22"/>
    <mergeCell ref="NQM21:NQM22"/>
    <mergeCell ref="NQN21:NQN22"/>
    <mergeCell ref="NQO21:NQO22"/>
    <mergeCell ref="NQP21:NQP22"/>
    <mergeCell ref="NSY21:NSY22"/>
    <mergeCell ref="NSZ21:NSZ22"/>
    <mergeCell ref="NTA21:NTA22"/>
    <mergeCell ref="NTB21:NTB22"/>
    <mergeCell ref="NTC21:NTC22"/>
    <mergeCell ref="NTD21:NTD22"/>
    <mergeCell ref="NSS21:NSS22"/>
    <mergeCell ref="NST21:NST22"/>
    <mergeCell ref="NSU21:NSU22"/>
    <mergeCell ref="NSV21:NSV22"/>
    <mergeCell ref="NSW21:NSW22"/>
    <mergeCell ref="NSX21:NSX22"/>
    <mergeCell ref="NSM21:NSM22"/>
    <mergeCell ref="NSN21:NSN22"/>
    <mergeCell ref="NSO21:NSO22"/>
    <mergeCell ref="NSP21:NSP22"/>
    <mergeCell ref="NSQ21:NSQ22"/>
    <mergeCell ref="NSR21:NSR22"/>
    <mergeCell ref="NSG21:NSG22"/>
    <mergeCell ref="NSH21:NSH22"/>
    <mergeCell ref="NSI21:NSI22"/>
    <mergeCell ref="NSJ21:NSJ22"/>
    <mergeCell ref="NSK21:NSK22"/>
    <mergeCell ref="NSL21:NSL22"/>
    <mergeCell ref="NSA21:NSA22"/>
    <mergeCell ref="NSB21:NSB22"/>
    <mergeCell ref="NSC21:NSC22"/>
    <mergeCell ref="NSD21:NSD22"/>
    <mergeCell ref="NSE21:NSE22"/>
    <mergeCell ref="NSF21:NSF22"/>
    <mergeCell ref="NRU21:NRU22"/>
    <mergeCell ref="NRV21:NRV22"/>
    <mergeCell ref="NRW21:NRW22"/>
    <mergeCell ref="NRX21:NRX22"/>
    <mergeCell ref="NRY21:NRY22"/>
    <mergeCell ref="NRZ21:NRZ22"/>
    <mergeCell ref="NUI21:NUI22"/>
    <mergeCell ref="NUJ21:NUJ22"/>
    <mergeCell ref="NUK21:NUK22"/>
    <mergeCell ref="NUL21:NUL22"/>
    <mergeCell ref="NUM21:NUM22"/>
    <mergeCell ref="NUN21:NUN22"/>
    <mergeCell ref="NUC21:NUC22"/>
    <mergeCell ref="NUD21:NUD22"/>
    <mergeCell ref="NUE21:NUE22"/>
    <mergeCell ref="NUF21:NUF22"/>
    <mergeCell ref="NUG21:NUG22"/>
    <mergeCell ref="NUH21:NUH22"/>
    <mergeCell ref="NTW21:NTW22"/>
    <mergeCell ref="NTX21:NTX22"/>
    <mergeCell ref="NTY21:NTY22"/>
    <mergeCell ref="NTZ21:NTZ22"/>
    <mergeCell ref="NUA21:NUA22"/>
    <mergeCell ref="NUB21:NUB22"/>
    <mergeCell ref="NTQ21:NTQ22"/>
    <mergeCell ref="NTR21:NTR22"/>
    <mergeCell ref="NTS21:NTS22"/>
    <mergeCell ref="NTT21:NTT22"/>
    <mergeCell ref="NTU21:NTU22"/>
    <mergeCell ref="NTV21:NTV22"/>
    <mergeCell ref="NTK21:NTK22"/>
    <mergeCell ref="NTL21:NTL22"/>
    <mergeCell ref="NTM21:NTM22"/>
    <mergeCell ref="NTN21:NTN22"/>
    <mergeCell ref="NTO21:NTO22"/>
    <mergeCell ref="NTP21:NTP22"/>
    <mergeCell ref="NTE21:NTE22"/>
    <mergeCell ref="NTF21:NTF22"/>
    <mergeCell ref="NTG21:NTG22"/>
    <mergeCell ref="NTH21:NTH22"/>
    <mergeCell ref="NTI21:NTI22"/>
    <mergeCell ref="NTJ21:NTJ22"/>
    <mergeCell ref="NVS21:NVS22"/>
    <mergeCell ref="NVT21:NVT22"/>
    <mergeCell ref="NVU21:NVU22"/>
    <mergeCell ref="NVV21:NVV22"/>
    <mergeCell ref="NVW21:NVW22"/>
    <mergeCell ref="NVX21:NVX22"/>
    <mergeCell ref="NVM21:NVM22"/>
    <mergeCell ref="NVN21:NVN22"/>
    <mergeCell ref="NVO21:NVO22"/>
    <mergeCell ref="NVP21:NVP22"/>
    <mergeCell ref="NVQ21:NVQ22"/>
    <mergeCell ref="NVR21:NVR22"/>
    <mergeCell ref="NVG21:NVG22"/>
    <mergeCell ref="NVH21:NVH22"/>
    <mergeCell ref="NVI21:NVI22"/>
    <mergeCell ref="NVJ21:NVJ22"/>
    <mergeCell ref="NVK21:NVK22"/>
    <mergeCell ref="NVL21:NVL22"/>
    <mergeCell ref="NVA21:NVA22"/>
    <mergeCell ref="NVB21:NVB22"/>
    <mergeCell ref="NVC21:NVC22"/>
    <mergeCell ref="NVD21:NVD22"/>
    <mergeCell ref="NVE21:NVE22"/>
    <mergeCell ref="NVF21:NVF22"/>
    <mergeCell ref="NUU21:NUU22"/>
    <mergeCell ref="NUV21:NUV22"/>
    <mergeCell ref="NUW21:NUW22"/>
    <mergeCell ref="NUX21:NUX22"/>
    <mergeCell ref="NUY21:NUY22"/>
    <mergeCell ref="NUZ21:NUZ22"/>
    <mergeCell ref="NUO21:NUO22"/>
    <mergeCell ref="NUP21:NUP22"/>
    <mergeCell ref="NUQ21:NUQ22"/>
    <mergeCell ref="NUR21:NUR22"/>
    <mergeCell ref="NUS21:NUS22"/>
    <mergeCell ref="NUT21:NUT22"/>
    <mergeCell ref="NXC21:NXC22"/>
    <mergeCell ref="NXD21:NXD22"/>
    <mergeCell ref="NXE21:NXE22"/>
    <mergeCell ref="NXF21:NXF22"/>
    <mergeCell ref="NXG21:NXG22"/>
    <mergeCell ref="NXH21:NXH22"/>
    <mergeCell ref="NWW21:NWW22"/>
    <mergeCell ref="NWX21:NWX22"/>
    <mergeCell ref="NWY21:NWY22"/>
    <mergeCell ref="NWZ21:NWZ22"/>
    <mergeCell ref="NXA21:NXA22"/>
    <mergeCell ref="NXB21:NXB22"/>
    <mergeCell ref="NWQ21:NWQ22"/>
    <mergeCell ref="NWR21:NWR22"/>
    <mergeCell ref="NWS21:NWS22"/>
    <mergeCell ref="NWT21:NWT22"/>
    <mergeCell ref="NWU21:NWU22"/>
    <mergeCell ref="NWV21:NWV22"/>
    <mergeCell ref="NWK21:NWK22"/>
    <mergeCell ref="NWL21:NWL22"/>
    <mergeCell ref="NWM21:NWM22"/>
    <mergeCell ref="NWN21:NWN22"/>
    <mergeCell ref="NWO21:NWO22"/>
    <mergeCell ref="NWP21:NWP22"/>
    <mergeCell ref="NWE21:NWE22"/>
    <mergeCell ref="NWF21:NWF22"/>
    <mergeCell ref="NWG21:NWG22"/>
    <mergeCell ref="NWH21:NWH22"/>
    <mergeCell ref="NWI21:NWI22"/>
    <mergeCell ref="NWJ21:NWJ22"/>
    <mergeCell ref="NVY21:NVY22"/>
    <mergeCell ref="NVZ21:NVZ22"/>
    <mergeCell ref="NWA21:NWA22"/>
    <mergeCell ref="NWB21:NWB22"/>
    <mergeCell ref="NWC21:NWC22"/>
    <mergeCell ref="NWD21:NWD22"/>
    <mergeCell ref="NYM21:NYM22"/>
    <mergeCell ref="NYN21:NYN22"/>
    <mergeCell ref="NYO21:NYO22"/>
    <mergeCell ref="NYP21:NYP22"/>
    <mergeCell ref="NYQ21:NYQ22"/>
    <mergeCell ref="NYR21:NYR22"/>
    <mergeCell ref="NYG21:NYG22"/>
    <mergeCell ref="NYH21:NYH22"/>
    <mergeCell ref="NYI21:NYI22"/>
    <mergeCell ref="NYJ21:NYJ22"/>
    <mergeCell ref="NYK21:NYK22"/>
    <mergeCell ref="NYL21:NYL22"/>
    <mergeCell ref="NYA21:NYA22"/>
    <mergeCell ref="NYB21:NYB22"/>
    <mergeCell ref="NYC21:NYC22"/>
    <mergeCell ref="NYD21:NYD22"/>
    <mergeCell ref="NYE21:NYE22"/>
    <mergeCell ref="NYF21:NYF22"/>
    <mergeCell ref="NXU21:NXU22"/>
    <mergeCell ref="NXV21:NXV22"/>
    <mergeCell ref="NXW21:NXW22"/>
    <mergeCell ref="NXX21:NXX22"/>
    <mergeCell ref="NXY21:NXY22"/>
    <mergeCell ref="NXZ21:NXZ22"/>
    <mergeCell ref="NXO21:NXO22"/>
    <mergeCell ref="NXP21:NXP22"/>
    <mergeCell ref="NXQ21:NXQ22"/>
    <mergeCell ref="NXR21:NXR22"/>
    <mergeCell ref="NXS21:NXS22"/>
    <mergeCell ref="NXT21:NXT22"/>
    <mergeCell ref="NXI21:NXI22"/>
    <mergeCell ref="NXJ21:NXJ22"/>
    <mergeCell ref="NXK21:NXK22"/>
    <mergeCell ref="NXL21:NXL22"/>
    <mergeCell ref="NXM21:NXM22"/>
    <mergeCell ref="NXN21:NXN22"/>
    <mergeCell ref="NZW21:NZW22"/>
    <mergeCell ref="NZX21:NZX22"/>
    <mergeCell ref="NZY21:NZY22"/>
    <mergeCell ref="NZZ21:NZZ22"/>
    <mergeCell ref="OAA21:OAA22"/>
    <mergeCell ref="OAB21:OAB22"/>
    <mergeCell ref="NZQ21:NZQ22"/>
    <mergeCell ref="NZR21:NZR22"/>
    <mergeCell ref="NZS21:NZS22"/>
    <mergeCell ref="NZT21:NZT22"/>
    <mergeCell ref="NZU21:NZU22"/>
    <mergeCell ref="NZV21:NZV22"/>
    <mergeCell ref="NZK21:NZK22"/>
    <mergeCell ref="NZL21:NZL22"/>
    <mergeCell ref="NZM21:NZM22"/>
    <mergeCell ref="NZN21:NZN22"/>
    <mergeCell ref="NZO21:NZO22"/>
    <mergeCell ref="NZP21:NZP22"/>
    <mergeCell ref="NZE21:NZE22"/>
    <mergeCell ref="NZF21:NZF22"/>
    <mergeCell ref="NZG21:NZG22"/>
    <mergeCell ref="NZH21:NZH22"/>
    <mergeCell ref="NZI21:NZI22"/>
    <mergeCell ref="NZJ21:NZJ22"/>
    <mergeCell ref="NYY21:NYY22"/>
    <mergeCell ref="NYZ21:NYZ22"/>
    <mergeCell ref="NZA21:NZA22"/>
    <mergeCell ref="NZB21:NZB22"/>
    <mergeCell ref="NZC21:NZC22"/>
    <mergeCell ref="NZD21:NZD22"/>
    <mergeCell ref="NYS21:NYS22"/>
    <mergeCell ref="NYT21:NYT22"/>
    <mergeCell ref="NYU21:NYU22"/>
    <mergeCell ref="NYV21:NYV22"/>
    <mergeCell ref="NYW21:NYW22"/>
    <mergeCell ref="NYX21:NYX22"/>
    <mergeCell ref="OBG21:OBG22"/>
    <mergeCell ref="OBH21:OBH22"/>
    <mergeCell ref="OBI21:OBI22"/>
    <mergeCell ref="OBJ21:OBJ22"/>
    <mergeCell ref="OBK21:OBK22"/>
    <mergeCell ref="OBL21:OBL22"/>
    <mergeCell ref="OBA21:OBA22"/>
    <mergeCell ref="OBB21:OBB22"/>
    <mergeCell ref="OBC21:OBC22"/>
    <mergeCell ref="OBD21:OBD22"/>
    <mergeCell ref="OBE21:OBE22"/>
    <mergeCell ref="OBF21:OBF22"/>
    <mergeCell ref="OAU21:OAU22"/>
    <mergeCell ref="OAV21:OAV22"/>
    <mergeCell ref="OAW21:OAW22"/>
    <mergeCell ref="OAX21:OAX22"/>
    <mergeCell ref="OAY21:OAY22"/>
    <mergeCell ref="OAZ21:OAZ22"/>
    <mergeCell ref="OAO21:OAO22"/>
    <mergeCell ref="OAP21:OAP22"/>
    <mergeCell ref="OAQ21:OAQ22"/>
    <mergeCell ref="OAR21:OAR22"/>
    <mergeCell ref="OAS21:OAS22"/>
    <mergeCell ref="OAT21:OAT22"/>
    <mergeCell ref="OAI21:OAI22"/>
    <mergeCell ref="OAJ21:OAJ22"/>
    <mergeCell ref="OAK21:OAK22"/>
    <mergeCell ref="OAL21:OAL22"/>
    <mergeCell ref="OAM21:OAM22"/>
    <mergeCell ref="OAN21:OAN22"/>
    <mergeCell ref="OAC21:OAC22"/>
    <mergeCell ref="OAD21:OAD22"/>
    <mergeCell ref="OAE21:OAE22"/>
    <mergeCell ref="OAF21:OAF22"/>
    <mergeCell ref="OAG21:OAG22"/>
    <mergeCell ref="OAH21:OAH22"/>
    <mergeCell ref="OCQ21:OCQ22"/>
    <mergeCell ref="OCR21:OCR22"/>
    <mergeCell ref="OCS21:OCS22"/>
    <mergeCell ref="OCT21:OCT22"/>
    <mergeCell ref="OCU21:OCU22"/>
    <mergeCell ref="OCV21:OCV22"/>
    <mergeCell ref="OCK21:OCK22"/>
    <mergeCell ref="OCL21:OCL22"/>
    <mergeCell ref="OCM21:OCM22"/>
    <mergeCell ref="OCN21:OCN22"/>
    <mergeCell ref="OCO21:OCO22"/>
    <mergeCell ref="OCP21:OCP22"/>
    <mergeCell ref="OCE21:OCE22"/>
    <mergeCell ref="OCF21:OCF22"/>
    <mergeCell ref="OCG21:OCG22"/>
    <mergeCell ref="OCH21:OCH22"/>
    <mergeCell ref="OCI21:OCI22"/>
    <mergeCell ref="OCJ21:OCJ22"/>
    <mergeCell ref="OBY21:OBY22"/>
    <mergeCell ref="OBZ21:OBZ22"/>
    <mergeCell ref="OCA21:OCA22"/>
    <mergeCell ref="OCB21:OCB22"/>
    <mergeCell ref="OCC21:OCC22"/>
    <mergeCell ref="OCD21:OCD22"/>
    <mergeCell ref="OBS21:OBS22"/>
    <mergeCell ref="OBT21:OBT22"/>
    <mergeCell ref="OBU21:OBU22"/>
    <mergeCell ref="OBV21:OBV22"/>
    <mergeCell ref="OBW21:OBW22"/>
    <mergeCell ref="OBX21:OBX22"/>
    <mergeCell ref="OBM21:OBM22"/>
    <mergeCell ref="OBN21:OBN22"/>
    <mergeCell ref="OBO21:OBO22"/>
    <mergeCell ref="OBP21:OBP22"/>
    <mergeCell ref="OBQ21:OBQ22"/>
    <mergeCell ref="OBR21:OBR22"/>
    <mergeCell ref="OEA21:OEA22"/>
    <mergeCell ref="OEB21:OEB22"/>
    <mergeCell ref="OEC21:OEC22"/>
    <mergeCell ref="OED21:OED22"/>
    <mergeCell ref="OEE21:OEE22"/>
    <mergeCell ref="OEF21:OEF22"/>
    <mergeCell ref="ODU21:ODU22"/>
    <mergeCell ref="ODV21:ODV22"/>
    <mergeCell ref="ODW21:ODW22"/>
    <mergeCell ref="ODX21:ODX22"/>
    <mergeCell ref="ODY21:ODY22"/>
    <mergeCell ref="ODZ21:ODZ22"/>
    <mergeCell ref="ODO21:ODO22"/>
    <mergeCell ref="ODP21:ODP22"/>
    <mergeCell ref="ODQ21:ODQ22"/>
    <mergeCell ref="ODR21:ODR22"/>
    <mergeCell ref="ODS21:ODS22"/>
    <mergeCell ref="ODT21:ODT22"/>
    <mergeCell ref="ODI21:ODI22"/>
    <mergeCell ref="ODJ21:ODJ22"/>
    <mergeCell ref="ODK21:ODK22"/>
    <mergeCell ref="ODL21:ODL22"/>
    <mergeCell ref="ODM21:ODM22"/>
    <mergeCell ref="ODN21:ODN22"/>
    <mergeCell ref="ODC21:ODC22"/>
    <mergeCell ref="ODD21:ODD22"/>
    <mergeCell ref="ODE21:ODE22"/>
    <mergeCell ref="ODF21:ODF22"/>
    <mergeCell ref="ODG21:ODG22"/>
    <mergeCell ref="ODH21:ODH22"/>
    <mergeCell ref="OCW21:OCW22"/>
    <mergeCell ref="OCX21:OCX22"/>
    <mergeCell ref="OCY21:OCY22"/>
    <mergeCell ref="OCZ21:OCZ22"/>
    <mergeCell ref="ODA21:ODA22"/>
    <mergeCell ref="ODB21:ODB22"/>
    <mergeCell ref="OFK21:OFK22"/>
    <mergeCell ref="OFL21:OFL22"/>
    <mergeCell ref="OFM21:OFM22"/>
    <mergeCell ref="OFN21:OFN22"/>
    <mergeCell ref="OFO21:OFO22"/>
    <mergeCell ref="OFP21:OFP22"/>
    <mergeCell ref="OFE21:OFE22"/>
    <mergeCell ref="OFF21:OFF22"/>
    <mergeCell ref="OFG21:OFG22"/>
    <mergeCell ref="OFH21:OFH22"/>
    <mergeCell ref="OFI21:OFI22"/>
    <mergeCell ref="OFJ21:OFJ22"/>
    <mergeCell ref="OEY21:OEY22"/>
    <mergeCell ref="OEZ21:OEZ22"/>
    <mergeCell ref="OFA21:OFA22"/>
    <mergeCell ref="OFB21:OFB22"/>
    <mergeCell ref="OFC21:OFC22"/>
    <mergeCell ref="OFD21:OFD22"/>
    <mergeCell ref="OES21:OES22"/>
    <mergeCell ref="OET21:OET22"/>
    <mergeCell ref="OEU21:OEU22"/>
    <mergeCell ref="OEV21:OEV22"/>
    <mergeCell ref="OEW21:OEW22"/>
    <mergeCell ref="OEX21:OEX22"/>
    <mergeCell ref="OEM21:OEM22"/>
    <mergeCell ref="OEN21:OEN22"/>
    <mergeCell ref="OEO21:OEO22"/>
    <mergeCell ref="OEP21:OEP22"/>
    <mergeCell ref="OEQ21:OEQ22"/>
    <mergeCell ref="OER21:OER22"/>
    <mergeCell ref="OEG21:OEG22"/>
    <mergeCell ref="OEH21:OEH22"/>
    <mergeCell ref="OEI21:OEI22"/>
    <mergeCell ref="OEJ21:OEJ22"/>
    <mergeCell ref="OEK21:OEK22"/>
    <mergeCell ref="OEL21:OEL22"/>
    <mergeCell ref="OGU21:OGU22"/>
    <mergeCell ref="OGV21:OGV22"/>
    <mergeCell ref="OGW21:OGW22"/>
    <mergeCell ref="OGX21:OGX22"/>
    <mergeCell ref="OGY21:OGY22"/>
    <mergeCell ref="OGZ21:OGZ22"/>
    <mergeCell ref="OGO21:OGO22"/>
    <mergeCell ref="OGP21:OGP22"/>
    <mergeCell ref="OGQ21:OGQ22"/>
    <mergeCell ref="OGR21:OGR22"/>
    <mergeCell ref="OGS21:OGS22"/>
    <mergeCell ref="OGT21:OGT22"/>
    <mergeCell ref="OGI21:OGI22"/>
    <mergeCell ref="OGJ21:OGJ22"/>
    <mergeCell ref="OGK21:OGK22"/>
    <mergeCell ref="OGL21:OGL22"/>
    <mergeCell ref="OGM21:OGM22"/>
    <mergeCell ref="OGN21:OGN22"/>
    <mergeCell ref="OGC21:OGC22"/>
    <mergeCell ref="OGD21:OGD22"/>
    <mergeCell ref="OGE21:OGE22"/>
    <mergeCell ref="OGF21:OGF22"/>
    <mergeCell ref="OGG21:OGG22"/>
    <mergeCell ref="OGH21:OGH22"/>
    <mergeCell ref="OFW21:OFW22"/>
    <mergeCell ref="OFX21:OFX22"/>
    <mergeCell ref="OFY21:OFY22"/>
    <mergeCell ref="OFZ21:OFZ22"/>
    <mergeCell ref="OGA21:OGA22"/>
    <mergeCell ref="OGB21:OGB22"/>
    <mergeCell ref="OFQ21:OFQ22"/>
    <mergeCell ref="OFR21:OFR22"/>
    <mergeCell ref="OFS21:OFS22"/>
    <mergeCell ref="OFT21:OFT22"/>
    <mergeCell ref="OFU21:OFU22"/>
    <mergeCell ref="OFV21:OFV22"/>
    <mergeCell ref="OIE21:OIE22"/>
    <mergeCell ref="OIF21:OIF22"/>
    <mergeCell ref="OIG21:OIG22"/>
    <mergeCell ref="OIH21:OIH22"/>
    <mergeCell ref="OII21:OII22"/>
    <mergeCell ref="OIJ21:OIJ22"/>
    <mergeCell ref="OHY21:OHY22"/>
    <mergeCell ref="OHZ21:OHZ22"/>
    <mergeCell ref="OIA21:OIA22"/>
    <mergeCell ref="OIB21:OIB22"/>
    <mergeCell ref="OIC21:OIC22"/>
    <mergeCell ref="OID21:OID22"/>
    <mergeCell ref="OHS21:OHS22"/>
    <mergeCell ref="OHT21:OHT22"/>
    <mergeCell ref="OHU21:OHU22"/>
    <mergeCell ref="OHV21:OHV22"/>
    <mergeCell ref="OHW21:OHW22"/>
    <mergeCell ref="OHX21:OHX22"/>
    <mergeCell ref="OHM21:OHM22"/>
    <mergeCell ref="OHN21:OHN22"/>
    <mergeCell ref="OHO21:OHO22"/>
    <mergeCell ref="OHP21:OHP22"/>
    <mergeCell ref="OHQ21:OHQ22"/>
    <mergeCell ref="OHR21:OHR22"/>
    <mergeCell ref="OHG21:OHG22"/>
    <mergeCell ref="OHH21:OHH22"/>
    <mergeCell ref="OHI21:OHI22"/>
    <mergeCell ref="OHJ21:OHJ22"/>
    <mergeCell ref="OHK21:OHK22"/>
    <mergeCell ref="OHL21:OHL22"/>
    <mergeCell ref="OHA21:OHA22"/>
    <mergeCell ref="OHB21:OHB22"/>
    <mergeCell ref="OHC21:OHC22"/>
    <mergeCell ref="OHD21:OHD22"/>
    <mergeCell ref="OHE21:OHE22"/>
    <mergeCell ref="OHF21:OHF22"/>
    <mergeCell ref="OJO21:OJO22"/>
    <mergeCell ref="OJP21:OJP22"/>
    <mergeCell ref="OJQ21:OJQ22"/>
    <mergeCell ref="OJR21:OJR22"/>
    <mergeCell ref="OJS21:OJS22"/>
    <mergeCell ref="OJT21:OJT22"/>
    <mergeCell ref="OJI21:OJI22"/>
    <mergeCell ref="OJJ21:OJJ22"/>
    <mergeCell ref="OJK21:OJK22"/>
    <mergeCell ref="OJL21:OJL22"/>
    <mergeCell ref="OJM21:OJM22"/>
    <mergeCell ref="OJN21:OJN22"/>
    <mergeCell ref="OJC21:OJC22"/>
    <mergeCell ref="OJD21:OJD22"/>
    <mergeCell ref="OJE21:OJE22"/>
    <mergeCell ref="OJF21:OJF22"/>
    <mergeCell ref="OJG21:OJG22"/>
    <mergeCell ref="OJH21:OJH22"/>
    <mergeCell ref="OIW21:OIW22"/>
    <mergeCell ref="OIX21:OIX22"/>
    <mergeCell ref="OIY21:OIY22"/>
    <mergeCell ref="OIZ21:OIZ22"/>
    <mergeCell ref="OJA21:OJA22"/>
    <mergeCell ref="OJB21:OJB22"/>
    <mergeCell ref="OIQ21:OIQ22"/>
    <mergeCell ref="OIR21:OIR22"/>
    <mergeCell ref="OIS21:OIS22"/>
    <mergeCell ref="OIT21:OIT22"/>
    <mergeCell ref="OIU21:OIU22"/>
    <mergeCell ref="OIV21:OIV22"/>
    <mergeCell ref="OIK21:OIK22"/>
    <mergeCell ref="OIL21:OIL22"/>
    <mergeCell ref="OIM21:OIM22"/>
    <mergeCell ref="OIN21:OIN22"/>
    <mergeCell ref="OIO21:OIO22"/>
    <mergeCell ref="OIP21:OIP22"/>
    <mergeCell ref="OKY21:OKY22"/>
    <mergeCell ref="OKZ21:OKZ22"/>
    <mergeCell ref="OLA21:OLA22"/>
    <mergeCell ref="OLB21:OLB22"/>
    <mergeCell ref="OLC21:OLC22"/>
    <mergeCell ref="OLD21:OLD22"/>
    <mergeCell ref="OKS21:OKS22"/>
    <mergeCell ref="OKT21:OKT22"/>
    <mergeCell ref="OKU21:OKU22"/>
    <mergeCell ref="OKV21:OKV22"/>
    <mergeCell ref="OKW21:OKW22"/>
    <mergeCell ref="OKX21:OKX22"/>
    <mergeCell ref="OKM21:OKM22"/>
    <mergeCell ref="OKN21:OKN22"/>
    <mergeCell ref="OKO21:OKO22"/>
    <mergeCell ref="OKP21:OKP22"/>
    <mergeCell ref="OKQ21:OKQ22"/>
    <mergeCell ref="OKR21:OKR22"/>
    <mergeCell ref="OKG21:OKG22"/>
    <mergeCell ref="OKH21:OKH22"/>
    <mergeCell ref="OKI21:OKI22"/>
    <mergeCell ref="OKJ21:OKJ22"/>
    <mergeCell ref="OKK21:OKK22"/>
    <mergeCell ref="OKL21:OKL22"/>
    <mergeCell ref="OKA21:OKA22"/>
    <mergeCell ref="OKB21:OKB22"/>
    <mergeCell ref="OKC21:OKC22"/>
    <mergeCell ref="OKD21:OKD22"/>
    <mergeCell ref="OKE21:OKE22"/>
    <mergeCell ref="OKF21:OKF22"/>
    <mergeCell ref="OJU21:OJU22"/>
    <mergeCell ref="OJV21:OJV22"/>
    <mergeCell ref="OJW21:OJW22"/>
    <mergeCell ref="OJX21:OJX22"/>
    <mergeCell ref="OJY21:OJY22"/>
    <mergeCell ref="OJZ21:OJZ22"/>
    <mergeCell ref="OMI21:OMI22"/>
    <mergeCell ref="OMJ21:OMJ22"/>
    <mergeCell ref="OMK21:OMK22"/>
    <mergeCell ref="OML21:OML22"/>
    <mergeCell ref="OMM21:OMM22"/>
    <mergeCell ref="OMN21:OMN22"/>
    <mergeCell ref="OMC21:OMC22"/>
    <mergeCell ref="OMD21:OMD22"/>
    <mergeCell ref="OME21:OME22"/>
    <mergeCell ref="OMF21:OMF22"/>
    <mergeCell ref="OMG21:OMG22"/>
    <mergeCell ref="OMH21:OMH22"/>
    <mergeCell ref="OLW21:OLW22"/>
    <mergeCell ref="OLX21:OLX22"/>
    <mergeCell ref="OLY21:OLY22"/>
    <mergeCell ref="OLZ21:OLZ22"/>
    <mergeCell ref="OMA21:OMA22"/>
    <mergeCell ref="OMB21:OMB22"/>
    <mergeCell ref="OLQ21:OLQ22"/>
    <mergeCell ref="OLR21:OLR22"/>
    <mergeCell ref="OLS21:OLS22"/>
    <mergeCell ref="OLT21:OLT22"/>
    <mergeCell ref="OLU21:OLU22"/>
    <mergeCell ref="OLV21:OLV22"/>
    <mergeCell ref="OLK21:OLK22"/>
    <mergeCell ref="OLL21:OLL22"/>
    <mergeCell ref="OLM21:OLM22"/>
    <mergeCell ref="OLN21:OLN22"/>
    <mergeCell ref="OLO21:OLO22"/>
    <mergeCell ref="OLP21:OLP22"/>
    <mergeCell ref="OLE21:OLE22"/>
    <mergeCell ref="OLF21:OLF22"/>
    <mergeCell ref="OLG21:OLG22"/>
    <mergeCell ref="OLH21:OLH22"/>
    <mergeCell ref="OLI21:OLI22"/>
    <mergeCell ref="OLJ21:OLJ22"/>
    <mergeCell ref="ONS21:ONS22"/>
    <mergeCell ref="ONT21:ONT22"/>
    <mergeCell ref="ONU21:ONU22"/>
    <mergeCell ref="ONV21:ONV22"/>
    <mergeCell ref="ONW21:ONW22"/>
    <mergeCell ref="ONX21:ONX22"/>
    <mergeCell ref="ONM21:ONM22"/>
    <mergeCell ref="ONN21:ONN22"/>
    <mergeCell ref="ONO21:ONO22"/>
    <mergeCell ref="ONP21:ONP22"/>
    <mergeCell ref="ONQ21:ONQ22"/>
    <mergeCell ref="ONR21:ONR22"/>
    <mergeCell ref="ONG21:ONG22"/>
    <mergeCell ref="ONH21:ONH22"/>
    <mergeCell ref="ONI21:ONI22"/>
    <mergeCell ref="ONJ21:ONJ22"/>
    <mergeCell ref="ONK21:ONK22"/>
    <mergeCell ref="ONL21:ONL22"/>
    <mergeCell ref="ONA21:ONA22"/>
    <mergeCell ref="ONB21:ONB22"/>
    <mergeCell ref="ONC21:ONC22"/>
    <mergeCell ref="OND21:OND22"/>
    <mergeCell ref="ONE21:ONE22"/>
    <mergeCell ref="ONF21:ONF22"/>
    <mergeCell ref="OMU21:OMU22"/>
    <mergeCell ref="OMV21:OMV22"/>
    <mergeCell ref="OMW21:OMW22"/>
    <mergeCell ref="OMX21:OMX22"/>
    <mergeCell ref="OMY21:OMY22"/>
    <mergeCell ref="OMZ21:OMZ22"/>
    <mergeCell ref="OMO21:OMO22"/>
    <mergeCell ref="OMP21:OMP22"/>
    <mergeCell ref="OMQ21:OMQ22"/>
    <mergeCell ref="OMR21:OMR22"/>
    <mergeCell ref="OMS21:OMS22"/>
    <mergeCell ref="OMT21:OMT22"/>
    <mergeCell ref="OPC21:OPC22"/>
    <mergeCell ref="OPD21:OPD22"/>
    <mergeCell ref="OPE21:OPE22"/>
    <mergeCell ref="OPF21:OPF22"/>
    <mergeCell ref="OPG21:OPG22"/>
    <mergeCell ref="OPH21:OPH22"/>
    <mergeCell ref="OOW21:OOW22"/>
    <mergeCell ref="OOX21:OOX22"/>
    <mergeCell ref="OOY21:OOY22"/>
    <mergeCell ref="OOZ21:OOZ22"/>
    <mergeCell ref="OPA21:OPA22"/>
    <mergeCell ref="OPB21:OPB22"/>
    <mergeCell ref="OOQ21:OOQ22"/>
    <mergeCell ref="OOR21:OOR22"/>
    <mergeCell ref="OOS21:OOS22"/>
    <mergeCell ref="OOT21:OOT22"/>
    <mergeCell ref="OOU21:OOU22"/>
    <mergeCell ref="OOV21:OOV22"/>
    <mergeCell ref="OOK21:OOK22"/>
    <mergeCell ref="OOL21:OOL22"/>
    <mergeCell ref="OOM21:OOM22"/>
    <mergeCell ref="OON21:OON22"/>
    <mergeCell ref="OOO21:OOO22"/>
    <mergeCell ref="OOP21:OOP22"/>
    <mergeCell ref="OOE21:OOE22"/>
    <mergeCell ref="OOF21:OOF22"/>
    <mergeCell ref="OOG21:OOG22"/>
    <mergeCell ref="OOH21:OOH22"/>
    <mergeCell ref="OOI21:OOI22"/>
    <mergeCell ref="OOJ21:OOJ22"/>
    <mergeCell ref="ONY21:ONY22"/>
    <mergeCell ref="ONZ21:ONZ22"/>
    <mergeCell ref="OOA21:OOA22"/>
    <mergeCell ref="OOB21:OOB22"/>
    <mergeCell ref="OOC21:OOC22"/>
    <mergeCell ref="OOD21:OOD22"/>
    <mergeCell ref="OQM21:OQM22"/>
    <mergeCell ref="OQN21:OQN22"/>
    <mergeCell ref="OQO21:OQO22"/>
    <mergeCell ref="OQP21:OQP22"/>
    <mergeCell ref="OQQ21:OQQ22"/>
    <mergeCell ref="OQR21:OQR22"/>
    <mergeCell ref="OQG21:OQG22"/>
    <mergeCell ref="OQH21:OQH22"/>
    <mergeCell ref="OQI21:OQI22"/>
    <mergeCell ref="OQJ21:OQJ22"/>
    <mergeCell ref="OQK21:OQK22"/>
    <mergeCell ref="OQL21:OQL22"/>
    <mergeCell ref="OQA21:OQA22"/>
    <mergeCell ref="OQB21:OQB22"/>
    <mergeCell ref="OQC21:OQC22"/>
    <mergeCell ref="OQD21:OQD22"/>
    <mergeCell ref="OQE21:OQE22"/>
    <mergeCell ref="OQF21:OQF22"/>
    <mergeCell ref="OPU21:OPU22"/>
    <mergeCell ref="OPV21:OPV22"/>
    <mergeCell ref="OPW21:OPW22"/>
    <mergeCell ref="OPX21:OPX22"/>
    <mergeCell ref="OPY21:OPY22"/>
    <mergeCell ref="OPZ21:OPZ22"/>
    <mergeCell ref="OPO21:OPO22"/>
    <mergeCell ref="OPP21:OPP22"/>
    <mergeCell ref="OPQ21:OPQ22"/>
    <mergeCell ref="OPR21:OPR22"/>
    <mergeCell ref="OPS21:OPS22"/>
    <mergeCell ref="OPT21:OPT22"/>
    <mergeCell ref="OPI21:OPI22"/>
    <mergeCell ref="OPJ21:OPJ22"/>
    <mergeCell ref="OPK21:OPK22"/>
    <mergeCell ref="OPL21:OPL22"/>
    <mergeCell ref="OPM21:OPM22"/>
    <mergeCell ref="OPN21:OPN22"/>
    <mergeCell ref="ORW21:ORW22"/>
    <mergeCell ref="ORX21:ORX22"/>
    <mergeCell ref="ORY21:ORY22"/>
    <mergeCell ref="ORZ21:ORZ22"/>
    <mergeCell ref="OSA21:OSA22"/>
    <mergeCell ref="OSB21:OSB22"/>
    <mergeCell ref="ORQ21:ORQ22"/>
    <mergeCell ref="ORR21:ORR22"/>
    <mergeCell ref="ORS21:ORS22"/>
    <mergeCell ref="ORT21:ORT22"/>
    <mergeCell ref="ORU21:ORU22"/>
    <mergeCell ref="ORV21:ORV22"/>
    <mergeCell ref="ORK21:ORK22"/>
    <mergeCell ref="ORL21:ORL22"/>
    <mergeCell ref="ORM21:ORM22"/>
    <mergeCell ref="ORN21:ORN22"/>
    <mergeCell ref="ORO21:ORO22"/>
    <mergeCell ref="ORP21:ORP22"/>
    <mergeCell ref="ORE21:ORE22"/>
    <mergeCell ref="ORF21:ORF22"/>
    <mergeCell ref="ORG21:ORG22"/>
    <mergeCell ref="ORH21:ORH22"/>
    <mergeCell ref="ORI21:ORI22"/>
    <mergeCell ref="ORJ21:ORJ22"/>
    <mergeCell ref="OQY21:OQY22"/>
    <mergeCell ref="OQZ21:OQZ22"/>
    <mergeCell ref="ORA21:ORA22"/>
    <mergeCell ref="ORB21:ORB22"/>
    <mergeCell ref="ORC21:ORC22"/>
    <mergeCell ref="ORD21:ORD22"/>
    <mergeCell ref="OQS21:OQS22"/>
    <mergeCell ref="OQT21:OQT22"/>
    <mergeCell ref="OQU21:OQU22"/>
    <mergeCell ref="OQV21:OQV22"/>
    <mergeCell ref="OQW21:OQW22"/>
    <mergeCell ref="OQX21:OQX22"/>
    <mergeCell ref="OTG21:OTG22"/>
    <mergeCell ref="OTH21:OTH22"/>
    <mergeCell ref="OTI21:OTI22"/>
    <mergeCell ref="OTJ21:OTJ22"/>
    <mergeCell ref="OTK21:OTK22"/>
    <mergeCell ref="OTL21:OTL22"/>
    <mergeCell ref="OTA21:OTA22"/>
    <mergeCell ref="OTB21:OTB22"/>
    <mergeCell ref="OTC21:OTC22"/>
    <mergeCell ref="OTD21:OTD22"/>
    <mergeCell ref="OTE21:OTE22"/>
    <mergeCell ref="OTF21:OTF22"/>
    <mergeCell ref="OSU21:OSU22"/>
    <mergeCell ref="OSV21:OSV22"/>
    <mergeCell ref="OSW21:OSW22"/>
    <mergeCell ref="OSX21:OSX22"/>
    <mergeCell ref="OSY21:OSY22"/>
    <mergeCell ref="OSZ21:OSZ22"/>
    <mergeCell ref="OSO21:OSO22"/>
    <mergeCell ref="OSP21:OSP22"/>
    <mergeCell ref="OSQ21:OSQ22"/>
    <mergeCell ref="OSR21:OSR22"/>
    <mergeCell ref="OSS21:OSS22"/>
    <mergeCell ref="OST21:OST22"/>
    <mergeCell ref="OSI21:OSI22"/>
    <mergeCell ref="OSJ21:OSJ22"/>
    <mergeCell ref="OSK21:OSK22"/>
    <mergeCell ref="OSL21:OSL22"/>
    <mergeCell ref="OSM21:OSM22"/>
    <mergeCell ref="OSN21:OSN22"/>
    <mergeCell ref="OSC21:OSC22"/>
    <mergeCell ref="OSD21:OSD22"/>
    <mergeCell ref="OSE21:OSE22"/>
    <mergeCell ref="OSF21:OSF22"/>
    <mergeCell ref="OSG21:OSG22"/>
    <mergeCell ref="OSH21:OSH22"/>
    <mergeCell ref="OUQ21:OUQ22"/>
    <mergeCell ref="OUR21:OUR22"/>
    <mergeCell ref="OUS21:OUS22"/>
    <mergeCell ref="OUT21:OUT22"/>
    <mergeCell ref="OUU21:OUU22"/>
    <mergeCell ref="OUV21:OUV22"/>
    <mergeCell ref="OUK21:OUK22"/>
    <mergeCell ref="OUL21:OUL22"/>
    <mergeCell ref="OUM21:OUM22"/>
    <mergeCell ref="OUN21:OUN22"/>
    <mergeCell ref="OUO21:OUO22"/>
    <mergeCell ref="OUP21:OUP22"/>
    <mergeCell ref="OUE21:OUE22"/>
    <mergeCell ref="OUF21:OUF22"/>
    <mergeCell ref="OUG21:OUG22"/>
    <mergeCell ref="OUH21:OUH22"/>
    <mergeCell ref="OUI21:OUI22"/>
    <mergeCell ref="OUJ21:OUJ22"/>
    <mergeCell ref="OTY21:OTY22"/>
    <mergeCell ref="OTZ21:OTZ22"/>
    <mergeCell ref="OUA21:OUA22"/>
    <mergeCell ref="OUB21:OUB22"/>
    <mergeCell ref="OUC21:OUC22"/>
    <mergeCell ref="OUD21:OUD22"/>
    <mergeCell ref="OTS21:OTS22"/>
    <mergeCell ref="OTT21:OTT22"/>
    <mergeCell ref="OTU21:OTU22"/>
    <mergeCell ref="OTV21:OTV22"/>
    <mergeCell ref="OTW21:OTW22"/>
    <mergeCell ref="OTX21:OTX22"/>
    <mergeCell ref="OTM21:OTM22"/>
    <mergeCell ref="OTN21:OTN22"/>
    <mergeCell ref="OTO21:OTO22"/>
    <mergeCell ref="OTP21:OTP22"/>
    <mergeCell ref="OTQ21:OTQ22"/>
    <mergeCell ref="OTR21:OTR22"/>
    <mergeCell ref="OWA21:OWA22"/>
    <mergeCell ref="OWB21:OWB22"/>
    <mergeCell ref="OWC21:OWC22"/>
    <mergeCell ref="OWD21:OWD22"/>
    <mergeCell ref="OWE21:OWE22"/>
    <mergeCell ref="OWF21:OWF22"/>
    <mergeCell ref="OVU21:OVU22"/>
    <mergeCell ref="OVV21:OVV22"/>
    <mergeCell ref="OVW21:OVW22"/>
    <mergeCell ref="OVX21:OVX22"/>
    <mergeCell ref="OVY21:OVY22"/>
    <mergeCell ref="OVZ21:OVZ22"/>
    <mergeCell ref="OVO21:OVO22"/>
    <mergeCell ref="OVP21:OVP22"/>
    <mergeCell ref="OVQ21:OVQ22"/>
    <mergeCell ref="OVR21:OVR22"/>
    <mergeCell ref="OVS21:OVS22"/>
    <mergeCell ref="OVT21:OVT22"/>
    <mergeCell ref="OVI21:OVI22"/>
    <mergeCell ref="OVJ21:OVJ22"/>
    <mergeCell ref="OVK21:OVK22"/>
    <mergeCell ref="OVL21:OVL22"/>
    <mergeCell ref="OVM21:OVM22"/>
    <mergeCell ref="OVN21:OVN22"/>
    <mergeCell ref="OVC21:OVC22"/>
    <mergeCell ref="OVD21:OVD22"/>
    <mergeCell ref="OVE21:OVE22"/>
    <mergeCell ref="OVF21:OVF22"/>
    <mergeCell ref="OVG21:OVG22"/>
    <mergeCell ref="OVH21:OVH22"/>
    <mergeCell ref="OUW21:OUW22"/>
    <mergeCell ref="OUX21:OUX22"/>
    <mergeCell ref="OUY21:OUY22"/>
    <mergeCell ref="OUZ21:OUZ22"/>
    <mergeCell ref="OVA21:OVA22"/>
    <mergeCell ref="OVB21:OVB22"/>
    <mergeCell ref="OXK21:OXK22"/>
    <mergeCell ref="OXL21:OXL22"/>
    <mergeCell ref="OXM21:OXM22"/>
    <mergeCell ref="OXN21:OXN22"/>
    <mergeCell ref="OXO21:OXO22"/>
    <mergeCell ref="OXP21:OXP22"/>
    <mergeCell ref="OXE21:OXE22"/>
    <mergeCell ref="OXF21:OXF22"/>
    <mergeCell ref="OXG21:OXG22"/>
    <mergeCell ref="OXH21:OXH22"/>
    <mergeCell ref="OXI21:OXI22"/>
    <mergeCell ref="OXJ21:OXJ22"/>
    <mergeCell ref="OWY21:OWY22"/>
    <mergeCell ref="OWZ21:OWZ22"/>
    <mergeCell ref="OXA21:OXA22"/>
    <mergeCell ref="OXB21:OXB22"/>
    <mergeCell ref="OXC21:OXC22"/>
    <mergeCell ref="OXD21:OXD22"/>
    <mergeCell ref="OWS21:OWS22"/>
    <mergeCell ref="OWT21:OWT22"/>
    <mergeCell ref="OWU21:OWU22"/>
    <mergeCell ref="OWV21:OWV22"/>
    <mergeCell ref="OWW21:OWW22"/>
    <mergeCell ref="OWX21:OWX22"/>
    <mergeCell ref="OWM21:OWM22"/>
    <mergeCell ref="OWN21:OWN22"/>
    <mergeCell ref="OWO21:OWO22"/>
    <mergeCell ref="OWP21:OWP22"/>
    <mergeCell ref="OWQ21:OWQ22"/>
    <mergeCell ref="OWR21:OWR22"/>
    <mergeCell ref="OWG21:OWG22"/>
    <mergeCell ref="OWH21:OWH22"/>
    <mergeCell ref="OWI21:OWI22"/>
    <mergeCell ref="OWJ21:OWJ22"/>
    <mergeCell ref="OWK21:OWK22"/>
    <mergeCell ref="OWL21:OWL22"/>
    <mergeCell ref="OYU21:OYU22"/>
    <mergeCell ref="OYV21:OYV22"/>
    <mergeCell ref="OYW21:OYW22"/>
    <mergeCell ref="OYX21:OYX22"/>
    <mergeCell ref="OYY21:OYY22"/>
    <mergeCell ref="OYZ21:OYZ22"/>
    <mergeCell ref="OYO21:OYO22"/>
    <mergeCell ref="OYP21:OYP22"/>
    <mergeCell ref="OYQ21:OYQ22"/>
    <mergeCell ref="OYR21:OYR22"/>
    <mergeCell ref="OYS21:OYS22"/>
    <mergeCell ref="OYT21:OYT22"/>
    <mergeCell ref="OYI21:OYI22"/>
    <mergeCell ref="OYJ21:OYJ22"/>
    <mergeCell ref="OYK21:OYK22"/>
    <mergeCell ref="OYL21:OYL22"/>
    <mergeCell ref="OYM21:OYM22"/>
    <mergeCell ref="OYN21:OYN22"/>
    <mergeCell ref="OYC21:OYC22"/>
    <mergeCell ref="OYD21:OYD22"/>
    <mergeCell ref="OYE21:OYE22"/>
    <mergeCell ref="OYF21:OYF22"/>
    <mergeCell ref="OYG21:OYG22"/>
    <mergeCell ref="OYH21:OYH22"/>
    <mergeCell ref="OXW21:OXW22"/>
    <mergeCell ref="OXX21:OXX22"/>
    <mergeCell ref="OXY21:OXY22"/>
    <mergeCell ref="OXZ21:OXZ22"/>
    <mergeCell ref="OYA21:OYA22"/>
    <mergeCell ref="OYB21:OYB22"/>
    <mergeCell ref="OXQ21:OXQ22"/>
    <mergeCell ref="OXR21:OXR22"/>
    <mergeCell ref="OXS21:OXS22"/>
    <mergeCell ref="OXT21:OXT22"/>
    <mergeCell ref="OXU21:OXU22"/>
    <mergeCell ref="OXV21:OXV22"/>
    <mergeCell ref="PAE21:PAE22"/>
    <mergeCell ref="PAF21:PAF22"/>
    <mergeCell ref="PAG21:PAG22"/>
    <mergeCell ref="PAH21:PAH22"/>
    <mergeCell ref="PAI21:PAI22"/>
    <mergeCell ref="PAJ21:PAJ22"/>
    <mergeCell ref="OZY21:OZY22"/>
    <mergeCell ref="OZZ21:OZZ22"/>
    <mergeCell ref="PAA21:PAA22"/>
    <mergeCell ref="PAB21:PAB22"/>
    <mergeCell ref="PAC21:PAC22"/>
    <mergeCell ref="PAD21:PAD22"/>
    <mergeCell ref="OZS21:OZS22"/>
    <mergeCell ref="OZT21:OZT22"/>
    <mergeCell ref="OZU21:OZU22"/>
    <mergeCell ref="OZV21:OZV22"/>
    <mergeCell ref="OZW21:OZW22"/>
    <mergeCell ref="OZX21:OZX22"/>
    <mergeCell ref="OZM21:OZM22"/>
    <mergeCell ref="OZN21:OZN22"/>
    <mergeCell ref="OZO21:OZO22"/>
    <mergeCell ref="OZP21:OZP22"/>
    <mergeCell ref="OZQ21:OZQ22"/>
    <mergeCell ref="OZR21:OZR22"/>
    <mergeCell ref="OZG21:OZG22"/>
    <mergeCell ref="OZH21:OZH22"/>
    <mergeCell ref="OZI21:OZI22"/>
    <mergeCell ref="OZJ21:OZJ22"/>
    <mergeCell ref="OZK21:OZK22"/>
    <mergeCell ref="OZL21:OZL22"/>
    <mergeCell ref="OZA21:OZA22"/>
    <mergeCell ref="OZB21:OZB22"/>
    <mergeCell ref="OZC21:OZC22"/>
    <mergeCell ref="OZD21:OZD22"/>
    <mergeCell ref="OZE21:OZE22"/>
    <mergeCell ref="OZF21:OZF22"/>
    <mergeCell ref="PBO21:PBO22"/>
    <mergeCell ref="PBP21:PBP22"/>
    <mergeCell ref="PBQ21:PBQ22"/>
    <mergeCell ref="PBR21:PBR22"/>
    <mergeCell ref="PBS21:PBS22"/>
    <mergeCell ref="PBT21:PBT22"/>
    <mergeCell ref="PBI21:PBI22"/>
    <mergeCell ref="PBJ21:PBJ22"/>
    <mergeCell ref="PBK21:PBK22"/>
    <mergeCell ref="PBL21:PBL22"/>
    <mergeCell ref="PBM21:PBM22"/>
    <mergeCell ref="PBN21:PBN22"/>
    <mergeCell ref="PBC21:PBC22"/>
    <mergeCell ref="PBD21:PBD22"/>
    <mergeCell ref="PBE21:PBE22"/>
    <mergeCell ref="PBF21:PBF22"/>
    <mergeCell ref="PBG21:PBG22"/>
    <mergeCell ref="PBH21:PBH22"/>
    <mergeCell ref="PAW21:PAW22"/>
    <mergeCell ref="PAX21:PAX22"/>
    <mergeCell ref="PAY21:PAY22"/>
    <mergeCell ref="PAZ21:PAZ22"/>
    <mergeCell ref="PBA21:PBA22"/>
    <mergeCell ref="PBB21:PBB22"/>
    <mergeCell ref="PAQ21:PAQ22"/>
    <mergeCell ref="PAR21:PAR22"/>
    <mergeCell ref="PAS21:PAS22"/>
    <mergeCell ref="PAT21:PAT22"/>
    <mergeCell ref="PAU21:PAU22"/>
    <mergeCell ref="PAV21:PAV22"/>
    <mergeCell ref="PAK21:PAK22"/>
    <mergeCell ref="PAL21:PAL22"/>
    <mergeCell ref="PAM21:PAM22"/>
    <mergeCell ref="PAN21:PAN22"/>
    <mergeCell ref="PAO21:PAO22"/>
    <mergeCell ref="PAP21:PAP22"/>
    <mergeCell ref="PCY21:PCY22"/>
    <mergeCell ref="PCZ21:PCZ22"/>
    <mergeCell ref="PDA21:PDA22"/>
    <mergeCell ref="PDB21:PDB22"/>
    <mergeCell ref="PDC21:PDC22"/>
    <mergeCell ref="PDD21:PDD22"/>
    <mergeCell ref="PCS21:PCS22"/>
    <mergeCell ref="PCT21:PCT22"/>
    <mergeCell ref="PCU21:PCU22"/>
    <mergeCell ref="PCV21:PCV22"/>
    <mergeCell ref="PCW21:PCW22"/>
    <mergeCell ref="PCX21:PCX22"/>
    <mergeCell ref="PCM21:PCM22"/>
    <mergeCell ref="PCN21:PCN22"/>
    <mergeCell ref="PCO21:PCO22"/>
    <mergeCell ref="PCP21:PCP22"/>
    <mergeCell ref="PCQ21:PCQ22"/>
    <mergeCell ref="PCR21:PCR22"/>
    <mergeCell ref="PCG21:PCG22"/>
    <mergeCell ref="PCH21:PCH22"/>
    <mergeCell ref="PCI21:PCI22"/>
    <mergeCell ref="PCJ21:PCJ22"/>
    <mergeCell ref="PCK21:PCK22"/>
    <mergeCell ref="PCL21:PCL22"/>
    <mergeCell ref="PCA21:PCA22"/>
    <mergeCell ref="PCB21:PCB22"/>
    <mergeCell ref="PCC21:PCC22"/>
    <mergeCell ref="PCD21:PCD22"/>
    <mergeCell ref="PCE21:PCE22"/>
    <mergeCell ref="PCF21:PCF22"/>
    <mergeCell ref="PBU21:PBU22"/>
    <mergeCell ref="PBV21:PBV22"/>
    <mergeCell ref="PBW21:PBW22"/>
    <mergeCell ref="PBX21:PBX22"/>
    <mergeCell ref="PBY21:PBY22"/>
    <mergeCell ref="PBZ21:PBZ22"/>
    <mergeCell ref="PEI21:PEI22"/>
    <mergeCell ref="PEJ21:PEJ22"/>
    <mergeCell ref="PEK21:PEK22"/>
    <mergeCell ref="PEL21:PEL22"/>
    <mergeCell ref="PEM21:PEM22"/>
    <mergeCell ref="PEN21:PEN22"/>
    <mergeCell ref="PEC21:PEC22"/>
    <mergeCell ref="PED21:PED22"/>
    <mergeCell ref="PEE21:PEE22"/>
    <mergeCell ref="PEF21:PEF22"/>
    <mergeCell ref="PEG21:PEG22"/>
    <mergeCell ref="PEH21:PEH22"/>
    <mergeCell ref="PDW21:PDW22"/>
    <mergeCell ref="PDX21:PDX22"/>
    <mergeCell ref="PDY21:PDY22"/>
    <mergeCell ref="PDZ21:PDZ22"/>
    <mergeCell ref="PEA21:PEA22"/>
    <mergeCell ref="PEB21:PEB22"/>
    <mergeCell ref="PDQ21:PDQ22"/>
    <mergeCell ref="PDR21:PDR22"/>
    <mergeCell ref="PDS21:PDS22"/>
    <mergeCell ref="PDT21:PDT22"/>
    <mergeCell ref="PDU21:PDU22"/>
    <mergeCell ref="PDV21:PDV22"/>
    <mergeCell ref="PDK21:PDK22"/>
    <mergeCell ref="PDL21:PDL22"/>
    <mergeCell ref="PDM21:PDM22"/>
    <mergeCell ref="PDN21:PDN22"/>
    <mergeCell ref="PDO21:PDO22"/>
    <mergeCell ref="PDP21:PDP22"/>
    <mergeCell ref="PDE21:PDE22"/>
    <mergeCell ref="PDF21:PDF22"/>
    <mergeCell ref="PDG21:PDG22"/>
    <mergeCell ref="PDH21:PDH22"/>
    <mergeCell ref="PDI21:PDI22"/>
    <mergeCell ref="PDJ21:PDJ22"/>
    <mergeCell ref="PFS21:PFS22"/>
    <mergeCell ref="PFT21:PFT22"/>
    <mergeCell ref="PFU21:PFU22"/>
    <mergeCell ref="PFV21:PFV22"/>
    <mergeCell ref="PFW21:PFW22"/>
    <mergeCell ref="PFX21:PFX22"/>
    <mergeCell ref="PFM21:PFM22"/>
    <mergeCell ref="PFN21:PFN22"/>
    <mergeCell ref="PFO21:PFO22"/>
    <mergeCell ref="PFP21:PFP22"/>
    <mergeCell ref="PFQ21:PFQ22"/>
    <mergeCell ref="PFR21:PFR22"/>
    <mergeCell ref="PFG21:PFG22"/>
    <mergeCell ref="PFH21:PFH22"/>
    <mergeCell ref="PFI21:PFI22"/>
    <mergeCell ref="PFJ21:PFJ22"/>
    <mergeCell ref="PFK21:PFK22"/>
    <mergeCell ref="PFL21:PFL22"/>
    <mergeCell ref="PFA21:PFA22"/>
    <mergeCell ref="PFB21:PFB22"/>
    <mergeCell ref="PFC21:PFC22"/>
    <mergeCell ref="PFD21:PFD22"/>
    <mergeCell ref="PFE21:PFE22"/>
    <mergeCell ref="PFF21:PFF22"/>
    <mergeCell ref="PEU21:PEU22"/>
    <mergeCell ref="PEV21:PEV22"/>
    <mergeCell ref="PEW21:PEW22"/>
    <mergeCell ref="PEX21:PEX22"/>
    <mergeCell ref="PEY21:PEY22"/>
    <mergeCell ref="PEZ21:PEZ22"/>
    <mergeCell ref="PEO21:PEO22"/>
    <mergeCell ref="PEP21:PEP22"/>
    <mergeCell ref="PEQ21:PEQ22"/>
    <mergeCell ref="PER21:PER22"/>
    <mergeCell ref="PES21:PES22"/>
    <mergeCell ref="PET21:PET22"/>
    <mergeCell ref="PHC21:PHC22"/>
    <mergeCell ref="PHD21:PHD22"/>
    <mergeCell ref="PHE21:PHE22"/>
    <mergeCell ref="PHF21:PHF22"/>
    <mergeCell ref="PHG21:PHG22"/>
    <mergeCell ref="PHH21:PHH22"/>
    <mergeCell ref="PGW21:PGW22"/>
    <mergeCell ref="PGX21:PGX22"/>
    <mergeCell ref="PGY21:PGY22"/>
    <mergeCell ref="PGZ21:PGZ22"/>
    <mergeCell ref="PHA21:PHA22"/>
    <mergeCell ref="PHB21:PHB22"/>
    <mergeCell ref="PGQ21:PGQ22"/>
    <mergeCell ref="PGR21:PGR22"/>
    <mergeCell ref="PGS21:PGS22"/>
    <mergeCell ref="PGT21:PGT22"/>
    <mergeCell ref="PGU21:PGU22"/>
    <mergeCell ref="PGV21:PGV22"/>
    <mergeCell ref="PGK21:PGK22"/>
    <mergeCell ref="PGL21:PGL22"/>
    <mergeCell ref="PGM21:PGM22"/>
    <mergeCell ref="PGN21:PGN22"/>
    <mergeCell ref="PGO21:PGO22"/>
    <mergeCell ref="PGP21:PGP22"/>
    <mergeCell ref="PGE21:PGE22"/>
    <mergeCell ref="PGF21:PGF22"/>
    <mergeCell ref="PGG21:PGG22"/>
    <mergeCell ref="PGH21:PGH22"/>
    <mergeCell ref="PGI21:PGI22"/>
    <mergeCell ref="PGJ21:PGJ22"/>
    <mergeCell ref="PFY21:PFY22"/>
    <mergeCell ref="PFZ21:PFZ22"/>
    <mergeCell ref="PGA21:PGA22"/>
    <mergeCell ref="PGB21:PGB22"/>
    <mergeCell ref="PGC21:PGC22"/>
    <mergeCell ref="PGD21:PGD22"/>
    <mergeCell ref="PIM21:PIM22"/>
    <mergeCell ref="PIN21:PIN22"/>
    <mergeCell ref="PIO21:PIO22"/>
    <mergeCell ref="PIP21:PIP22"/>
    <mergeCell ref="PIQ21:PIQ22"/>
    <mergeCell ref="PIR21:PIR22"/>
    <mergeCell ref="PIG21:PIG22"/>
    <mergeCell ref="PIH21:PIH22"/>
    <mergeCell ref="PII21:PII22"/>
    <mergeCell ref="PIJ21:PIJ22"/>
    <mergeCell ref="PIK21:PIK22"/>
    <mergeCell ref="PIL21:PIL22"/>
    <mergeCell ref="PIA21:PIA22"/>
    <mergeCell ref="PIB21:PIB22"/>
    <mergeCell ref="PIC21:PIC22"/>
    <mergeCell ref="PID21:PID22"/>
    <mergeCell ref="PIE21:PIE22"/>
    <mergeCell ref="PIF21:PIF22"/>
    <mergeCell ref="PHU21:PHU22"/>
    <mergeCell ref="PHV21:PHV22"/>
    <mergeCell ref="PHW21:PHW22"/>
    <mergeCell ref="PHX21:PHX22"/>
    <mergeCell ref="PHY21:PHY22"/>
    <mergeCell ref="PHZ21:PHZ22"/>
    <mergeCell ref="PHO21:PHO22"/>
    <mergeCell ref="PHP21:PHP22"/>
    <mergeCell ref="PHQ21:PHQ22"/>
    <mergeCell ref="PHR21:PHR22"/>
    <mergeCell ref="PHS21:PHS22"/>
    <mergeCell ref="PHT21:PHT22"/>
    <mergeCell ref="PHI21:PHI22"/>
    <mergeCell ref="PHJ21:PHJ22"/>
    <mergeCell ref="PHK21:PHK22"/>
    <mergeCell ref="PHL21:PHL22"/>
    <mergeCell ref="PHM21:PHM22"/>
    <mergeCell ref="PHN21:PHN22"/>
    <mergeCell ref="PJW21:PJW22"/>
    <mergeCell ref="PJX21:PJX22"/>
    <mergeCell ref="PJY21:PJY22"/>
    <mergeCell ref="PJZ21:PJZ22"/>
    <mergeCell ref="PKA21:PKA22"/>
    <mergeCell ref="PKB21:PKB22"/>
    <mergeCell ref="PJQ21:PJQ22"/>
    <mergeCell ref="PJR21:PJR22"/>
    <mergeCell ref="PJS21:PJS22"/>
    <mergeCell ref="PJT21:PJT22"/>
    <mergeCell ref="PJU21:PJU22"/>
    <mergeCell ref="PJV21:PJV22"/>
    <mergeCell ref="PJK21:PJK22"/>
    <mergeCell ref="PJL21:PJL22"/>
    <mergeCell ref="PJM21:PJM22"/>
    <mergeCell ref="PJN21:PJN22"/>
    <mergeCell ref="PJO21:PJO22"/>
    <mergeCell ref="PJP21:PJP22"/>
    <mergeCell ref="PJE21:PJE22"/>
    <mergeCell ref="PJF21:PJF22"/>
    <mergeCell ref="PJG21:PJG22"/>
    <mergeCell ref="PJH21:PJH22"/>
    <mergeCell ref="PJI21:PJI22"/>
    <mergeCell ref="PJJ21:PJJ22"/>
    <mergeCell ref="PIY21:PIY22"/>
    <mergeCell ref="PIZ21:PIZ22"/>
    <mergeCell ref="PJA21:PJA22"/>
    <mergeCell ref="PJB21:PJB22"/>
    <mergeCell ref="PJC21:PJC22"/>
    <mergeCell ref="PJD21:PJD22"/>
    <mergeCell ref="PIS21:PIS22"/>
    <mergeCell ref="PIT21:PIT22"/>
    <mergeCell ref="PIU21:PIU22"/>
    <mergeCell ref="PIV21:PIV22"/>
    <mergeCell ref="PIW21:PIW22"/>
    <mergeCell ref="PIX21:PIX22"/>
    <mergeCell ref="PLG21:PLG22"/>
    <mergeCell ref="PLH21:PLH22"/>
    <mergeCell ref="PLI21:PLI22"/>
    <mergeCell ref="PLJ21:PLJ22"/>
    <mergeCell ref="PLK21:PLK22"/>
    <mergeCell ref="PLL21:PLL22"/>
    <mergeCell ref="PLA21:PLA22"/>
    <mergeCell ref="PLB21:PLB22"/>
    <mergeCell ref="PLC21:PLC22"/>
    <mergeCell ref="PLD21:PLD22"/>
    <mergeCell ref="PLE21:PLE22"/>
    <mergeCell ref="PLF21:PLF22"/>
    <mergeCell ref="PKU21:PKU22"/>
    <mergeCell ref="PKV21:PKV22"/>
    <mergeCell ref="PKW21:PKW22"/>
    <mergeCell ref="PKX21:PKX22"/>
    <mergeCell ref="PKY21:PKY22"/>
    <mergeCell ref="PKZ21:PKZ22"/>
    <mergeCell ref="PKO21:PKO22"/>
    <mergeCell ref="PKP21:PKP22"/>
    <mergeCell ref="PKQ21:PKQ22"/>
    <mergeCell ref="PKR21:PKR22"/>
    <mergeCell ref="PKS21:PKS22"/>
    <mergeCell ref="PKT21:PKT22"/>
    <mergeCell ref="PKI21:PKI22"/>
    <mergeCell ref="PKJ21:PKJ22"/>
    <mergeCell ref="PKK21:PKK22"/>
    <mergeCell ref="PKL21:PKL22"/>
    <mergeCell ref="PKM21:PKM22"/>
    <mergeCell ref="PKN21:PKN22"/>
    <mergeCell ref="PKC21:PKC22"/>
    <mergeCell ref="PKD21:PKD22"/>
    <mergeCell ref="PKE21:PKE22"/>
    <mergeCell ref="PKF21:PKF22"/>
    <mergeCell ref="PKG21:PKG22"/>
    <mergeCell ref="PKH21:PKH22"/>
    <mergeCell ref="PMQ21:PMQ22"/>
    <mergeCell ref="PMR21:PMR22"/>
    <mergeCell ref="PMS21:PMS22"/>
    <mergeCell ref="PMT21:PMT22"/>
    <mergeCell ref="PMU21:PMU22"/>
    <mergeCell ref="PMV21:PMV22"/>
    <mergeCell ref="PMK21:PMK22"/>
    <mergeCell ref="PML21:PML22"/>
    <mergeCell ref="PMM21:PMM22"/>
    <mergeCell ref="PMN21:PMN22"/>
    <mergeCell ref="PMO21:PMO22"/>
    <mergeCell ref="PMP21:PMP22"/>
    <mergeCell ref="PME21:PME22"/>
    <mergeCell ref="PMF21:PMF22"/>
    <mergeCell ref="PMG21:PMG22"/>
    <mergeCell ref="PMH21:PMH22"/>
    <mergeCell ref="PMI21:PMI22"/>
    <mergeCell ref="PMJ21:PMJ22"/>
    <mergeCell ref="PLY21:PLY22"/>
    <mergeCell ref="PLZ21:PLZ22"/>
    <mergeCell ref="PMA21:PMA22"/>
    <mergeCell ref="PMB21:PMB22"/>
    <mergeCell ref="PMC21:PMC22"/>
    <mergeCell ref="PMD21:PMD22"/>
    <mergeCell ref="PLS21:PLS22"/>
    <mergeCell ref="PLT21:PLT22"/>
    <mergeCell ref="PLU21:PLU22"/>
    <mergeCell ref="PLV21:PLV22"/>
    <mergeCell ref="PLW21:PLW22"/>
    <mergeCell ref="PLX21:PLX22"/>
    <mergeCell ref="PLM21:PLM22"/>
    <mergeCell ref="PLN21:PLN22"/>
    <mergeCell ref="PLO21:PLO22"/>
    <mergeCell ref="PLP21:PLP22"/>
    <mergeCell ref="PLQ21:PLQ22"/>
    <mergeCell ref="PLR21:PLR22"/>
    <mergeCell ref="POA21:POA22"/>
    <mergeCell ref="POB21:POB22"/>
    <mergeCell ref="POC21:POC22"/>
    <mergeCell ref="POD21:POD22"/>
    <mergeCell ref="POE21:POE22"/>
    <mergeCell ref="POF21:POF22"/>
    <mergeCell ref="PNU21:PNU22"/>
    <mergeCell ref="PNV21:PNV22"/>
    <mergeCell ref="PNW21:PNW22"/>
    <mergeCell ref="PNX21:PNX22"/>
    <mergeCell ref="PNY21:PNY22"/>
    <mergeCell ref="PNZ21:PNZ22"/>
    <mergeCell ref="PNO21:PNO22"/>
    <mergeCell ref="PNP21:PNP22"/>
    <mergeCell ref="PNQ21:PNQ22"/>
    <mergeCell ref="PNR21:PNR22"/>
    <mergeCell ref="PNS21:PNS22"/>
    <mergeCell ref="PNT21:PNT22"/>
    <mergeCell ref="PNI21:PNI22"/>
    <mergeCell ref="PNJ21:PNJ22"/>
    <mergeCell ref="PNK21:PNK22"/>
    <mergeCell ref="PNL21:PNL22"/>
    <mergeCell ref="PNM21:PNM22"/>
    <mergeCell ref="PNN21:PNN22"/>
    <mergeCell ref="PNC21:PNC22"/>
    <mergeCell ref="PND21:PND22"/>
    <mergeCell ref="PNE21:PNE22"/>
    <mergeCell ref="PNF21:PNF22"/>
    <mergeCell ref="PNG21:PNG22"/>
    <mergeCell ref="PNH21:PNH22"/>
    <mergeCell ref="PMW21:PMW22"/>
    <mergeCell ref="PMX21:PMX22"/>
    <mergeCell ref="PMY21:PMY22"/>
    <mergeCell ref="PMZ21:PMZ22"/>
    <mergeCell ref="PNA21:PNA22"/>
    <mergeCell ref="PNB21:PNB22"/>
    <mergeCell ref="PPK21:PPK22"/>
    <mergeCell ref="PPL21:PPL22"/>
    <mergeCell ref="PPM21:PPM22"/>
    <mergeCell ref="PPN21:PPN22"/>
    <mergeCell ref="PPO21:PPO22"/>
    <mergeCell ref="PPP21:PPP22"/>
    <mergeCell ref="PPE21:PPE22"/>
    <mergeCell ref="PPF21:PPF22"/>
    <mergeCell ref="PPG21:PPG22"/>
    <mergeCell ref="PPH21:PPH22"/>
    <mergeCell ref="PPI21:PPI22"/>
    <mergeCell ref="PPJ21:PPJ22"/>
    <mergeCell ref="POY21:POY22"/>
    <mergeCell ref="POZ21:POZ22"/>
    <mergeCell ref="PPA21:PPA22"/>
    <mergeCell ref="PPB21:PPB22"/>
    <mergeCell ref="PPC21:PPC22"/>
    <mergeCell ref="PPD21:PPD22"/>
    <mergeCell ref="POS21:POS22"/>
    <mergeCell ref="POT21:POT22"/>
    <mergeCell ref="POU21:POU22"/>
    <mergeCell ref="POV21:POV22"/>
    <mergeCell ref="POW21:POW22"/>
    <mergeCell ref="POX21:POX22"/>
    <mergeCell ref="POM21:POM22"/>
    <mergeCell ref="PON21:PON22"/>
    <mergeCell ref="POO21:POO22"/>
    <mergeCell ref="POP21:POP22"/>
    <mergeCell ref="POQ21:POQ22"/>
    <mergeCell ref="POR21:POR22"/>
    <mergeCell ref="POG21:POG22"/>
    <mergeCell ref="POH21:POH22"/>
    <mergeCell ref="POI21:POI22"/>
    <mergeCell ref="POJ21:POJ22"/>
    <mergeCell ref="POK21:POK22"/>
    <mergeCell ref="POL21:POL22"/>
    <mergeCell ref="PQU21:PQU22"/>
    <mergeCell ref="PQV21:PQV22"/>
    <mergeCell ref="PQW21:PQW22"/>
    <mergeCell ref="PQX21:PQX22"/>
    <mergeCell ref="PQY21:PQY22"/>
    <mergeCell ref="PQZ21:PQZ22"/>
    <mergeCell ref="PQO21:PQO22"/>
    <mergeCell ref="PQP21:PQP22"/>
    <mergeCell ref="PQQ21:PQQ22"/>
    <mergeCell ref="PQR21:PQR22"/>
    <mergeCell ref="PQS21:PQS22"/>
    <mergeCell ref="PQT21:PQT22"/>
    <mergeCell ref="PQI21:PQI22"/>
    <mergeCell ref="PQJ21:PQJ22"/>
    <mergeCell ref="PQK21:PQK22"/>
    <mergeCell ref="PQL21:PQL22"/>
    <mergeCell ref="PQM21:PQM22"/>
    <mergeCell ref="PQN21:PQN22"/>
    <mergeCell ref="PQC21:PQC22"/>
    <mergeCell ref="PQD21:PQD22"/>
    <mergeCell ref="PQE21:PQE22"/>
    <mergeCell ref="PQF21:PQF22"/>
    <mergeCell ref="PQG21:PQG22"/>
    <mergeCell ref="PQH21:PQH22"/>
    <mergeCell ref="PPW21:PPW22"/>
    <mergeCell ref="PPX21:PPX22"/>
    <mergeCell ref="PPY21:PPY22"/>
    <mergeCell ref="PPZ21:PPZ22"/>
    <mergeCell ref="PQA21:PQA22"/>
    <mergeCell ref="PQB21:PQB22"/>
    <mergeCell ref="PPQ21:PPQ22"/>
    <mergeCell ref="PPR21:PPR22"/>
    <mergeCell ref="PPS21:PPS22"/>
    <mergeCell ref="PPT21:PPT22"/>
    <mergeCell ref="PPU21:PPU22"/>
    <mergeCell ref="PPV21:PPV22"/>
    <mergeCell ref="PSE21:PSE22"/>
    <mergeCell ref="PSF21:PSF22"/>
    <mergeCell ref="PSG21:PSG22"/>
    <mergeCell ref="PSH21:PSH22"/>
    <mergeCell ref="PSI21:PSI22"/>
    <mergeCell ref="PSJ21:PSJ22"/>
    <mergeCell ref="PRY21:PRY22"/>
    <mergeCell ref="PRZ21:PRZ22"/>
    <mergeCell ref="PSA21:PSA22"/>
    <mergeCell ref="PSB21:PSB22"/>
    <mergeCell ref="PSC21:PSC22"/>
    <mergeCell ref="PSD21:PSD22"/>
    <mergeCell ref="PRS21:PRS22"/>
    <mergeCell ref="PRT21:PRT22"/>
    <mergeCell ref="PRU21:PRU22"/>
    <mergeCell ref="PRV21:PRV22"/>
    <mergeCell ref="PRW21:PRW22"/>
    <mergeCell ref="PRX21:PRX22"/>
    <mergeCell ref="PRM21:PRM22"/>
    <mergeCell ref="PRN21:PRN22"/>
    <mergeCell ref="PRO21:PRO22"/>
    <mergeCell ref="PRP21:PRP22"/>
    <mergeCell ref="PRQ21:PRQ22"/>
    <mergeCell ref="PRR21:PRR22"/>
    <mergeCell ref="PRG21:PRG22"/>
    <mergeCell ref="PRH21:PRH22"/>
    <mergeCell ref="PRI21:PRI22"/>
    <mergeCell ref="PRJ21:PRJ22"/>
    <mergeCell ref="PRK21:PRK22"/>
    <mergeCell ref="PRL21:PRL22"/>
    <mergeCell ref="PRA21:PRA22"/>
    <mergeCell ref="PRB21:PRB22"/>
    <mergeCell ref="PRC21:PRC22"/>
    <mergeCell ref="PRD21:PRD22"/>
    <mergeCell ref="PRE21:PRE22"/>
    <mergeCell ref="PRF21:PRF22"/>
    <mergeCell ref="PTO21:PTO22"/>
    <mergeCell ref="PTP21:PTP22"/>
    <mergeCell ref="PTQ21:PTQ22"/>
    <mergeCell ref="PTR21:PTR22"/>
    <mergeCell ref="PTS21:PTS22"/>
    <mergeCell ref="PTT21:PTT22"/>
    <mergeCell ref="PTI21:PTI22"/>
    <mergeCell ref="PTJ21:PTJ22"/>
    <mergeCell ref="PTK21:PTK22"/>
    <mergeCell ref="PTL21:PTL22"/>
    <mergeCell ref="PTM21:PTM22"/>
    <mergeCell ref="PTN21:PTN22"/>
    <mergeCell ref="PTC21:PTC22"/>
    <mergeCell ref="PTD21:PTD22"/>
    <mergeCell ref="PTE21:PTE22"/>
    <mergeCell ref="PTF21:PTF22"/>
    <mergeCell ref="PTG21:PTG22"/>
    <mergeCell ref="PTH21:PTH22"/>
    <mergeCell ref="PSW21:PSW22"/>
    <mergeCell ref="PSX21:PSX22"/>
    <mergeCell ref="PSY21:PSY22"/>
    <mergeCell ref="PSZ21:PSZ22"/>
    <mergeCell ref="PTA21:PTA22"/>
    <mergeCell ref="PTB21:PTB22"/>
    <mergeCell ref="PSQ21:PSQ22"/>
    <mergeCell ref="PSR21:PSR22"/>
    <mergeCell ref="PSS21:PSS22"/>
    <mergeCell ref="PST21:PST22"/>
    <mergeCell ref="PSU21:PSU22"/>
    <mergeCell ref="PSV21:PSV22"/>
    <mergeCell ref="PSK21:PSK22"/>
    <mergeCell ref="PSL21:PSL22"/>
    <mergeCell ref="PSM21:PSM22"/>
    <mergeCell ref="PSN21:PSN22"/>
    <mergeCell ref="PSO21:PSO22"/>
    <mergeCell ref="PSP21:PSP22"/>
    <mergeCell ref="PUY21:PUY22"/>
    <mergeCell ref="PUZ21:PUZ22"/>
    <mergeCell ref="PVA21:PVA22"/>
    <mergeCell ref="PVB21:PVB22"/>
    <mergeCell ref="PVC21:PVC22"/>
    <mergeCell ref="PVD21:PVD22"/>
    <mergeCell ref="PUS21:PUS22"/>
    <mergeCell ref="PUT21:PUT22"/>
    <mergeCell ref="PUU21:PUU22"/>
    <mergeCell ref="PUV21:PUV22"/>
    <mergeCell ref="PUW21:PUW22"/>
    <mergeCell ref="PUX21:PUX22"/>
    <mergeCell ref="PUM21:PUM22"/>
    <mergeCell ref="PUN21:PUN22"/>
    <mergeCell ref="PUO21:PUO22"/>
    <mergeCell ref="PUP21:PUP22"/>
    <mergeCell ref="PUQ21:PUQ22"/>
    <mergeCell ref="PUR21:PUR22"/>
    <mergeCell ref="PUG21:PUG22"/>
    <mergeCell ref="PUH21:PUH22"/>
    <mergeCell ref="PUI21:PUI22"/>
    <mergeCell ref="PUJ21:PUJ22"/>
    <mergeCell ref="PUK21:PUK22"/>
    <mergeCell ref="PUL21:PUL22"/>
    <mergeCell ref="PUA21:PUA22"/>
    <mergeCell ref="PUB21:PUB22"/>
    <mergeCell ref="PUC21:PUC22"/>
    <mergeCell ref="PUD21:PUD22"/>
    <mergeCell ref="PUE21:PUE22"/>
    <mergeCell ref="PUF21:PUF22"/>
    <mergeCell ref="PTU21:PTU22"/>
    <mergeCell ref="PTV21:PTV22"/>
    <mergeCell ref="PTW21:PTW22"/>
    <mergeCell ref="PTX21:PTX22"/>
    <mergeCell ref="PTY21:PTY22"/>
    <mergeCell ref="PTZ21:PTZ22"/>
    <mergeCell ref="PWI21:PWI22"/>
    <mergeCell ref="PWJ21:PWJ22"/>
    <mergeCell ref="PWK21:PWK22"/>
    <mergeCell ref="PWL21:PWL22"/>
    <mergeCell ref="PWM21:PWM22"/>
    <mergeCell ref="PWN21:PWN22"/>
    <mergeCell ref="PWC21:PWC22"/>
    <mergeCell ref="PWD21:PWD22"/>
    <mergeCell ref="PWE21:PWE22"/>
    <mergeCell ref="PWF21:PWF22"/>
    <mergeCell ref="PWG21:PWG22"/>
    <mergeCell ref="PWH21:PWH22"/>
    <mergeCell ref="PVW21:PVW22"/>
    <mergeCell ref="PVX21:PVX22"/>
    <mergeCell ref="PVY21:PVY22"/>
    <mergeCell ref="PVZ21:PVZ22"/>
    <mergeCell ref="PWA21:PWA22"/>
    <mergeCell ref="PWB21:PWB22"/>
    <mergeCell ref="PVQ21:PVQ22"/>
    <mergeCell ref="PVR21:PVR22"/>
    <mergeCell ref="PVS21:PVS22"/>
    <mergeCell ref="PVT21:PVT22"/>
    <mergeCell ref="PVU21:PVU22"/>
    <mergeCell ref="PVV21:PVV22"/>
    <mergeCell ref="PVK21:PVK22"/>
    <mergeCell ref="PVL21:PVL22"/>
    <mergeCell ref="PVM21:PVM22"/>
    <mergeCell ref="PVN21:PVN22"/>
    <mergeCell ref="PVO21:PVO22"/>
    <mergeCell ref="PVP21:PVP22"/>
    <mergeCell ref="PVE21:PVE22"/>
    <mergeCell ref="PVF21:PVF22"/>
    <mergeCell ref="PVG21:PVG22"/>
    <mergeCell ref="PVH21:PVH22"/>
    <mergeCell ref="PVI21:PVI22"/>
    <mergeCell ref="PVJ21:PVJ22"/>
    <mergeCell ref="PXS21:PXS22"/>
    <mergeCell ref="PXT21:PXT22"/>
    <mergeCell ref="PXU21:PXU22"/>
    <mergeCell ref="PXV21:PXV22"/>
    <mergeCell ref="PXW21:PXW22"/>
    <mergeCell ref="PXX21:PXX22"/>
    <mergeCell ref="PXM21:PXM22"/>
    <mergeCell ref="PXN21:PXN22"/>
    <mergeCell ref="PXO21:PXO22"/>
    <mergeCell ref="PXP21:PXP22"/>
    <mergeCell ref="PXQ21:PXQ22"/>
    <mergeCell ref="PXR21:PXR22"/>
    <mergeCell ref="PXG21:PXG22"/>
    <mergeCell ref="PXH21:PXH22"/>
    <mergeCell ref="PXI21:PXI22"/>
    <mergeCell ref="PXJ21:PXJ22"/>
    <mergeCell ref="PXK21:PXK22"/>
    <mergeCell ref="PXL21:PXL22"/>
    <mergeCell ref="PXA21:PXA22"/>
    <mergeCell ref="PXB21:PXB22"/>
    <mergeCell ref="PXC21:PXC22"/>
    <mergeCell ref="PXD21:PXD22"/>
    <mergeCell ref="PXE21:PXE22"/>
    <mergeCell ref="PXF21:PXF22"/>
    <mergeCell ref="PWU21:PWU22"/>
    <mergeCell ref="PWV21:PWV22"/>
    <mergeCell ref="PWW21:PWW22"/>
    <mergeCell ref="PWX21:PWX22"/>
    <mergeCell ref="PWY21:PWY22"/>
    <mergeCell ref="PWZ21:PWZ22"/>
    <mergeCell ref="PWO21:PWO22"/>
    <mergeCell ref="PWP21:PWP22"/>
    <mergeCell ref="PWQ21:PWQ22"/>
    <mergeCell ref="PWR21:PWR22"/>
    <mergeCell ref="PWS21:PWS22"/>
    <mergeCell ref="PWT21:PWT22"/>
    <mergeCell ref="PZC21:PZC22"/>
    <mergeCell ref="PZD21:PZD22"/>
    <mergeCell ref="PZE21:PZE22"/>
    <mergeCell ref="PZF21:PZF22"/>
    <mergeCell ref="PZG21:PZG22"/>
    <mergeCell ref="PZH21:PZH22"/>
    <mergeCell ref="PYW21:PYW22"/>
    <mergeCell ref="PYX21:PYX22"/>
    <mergeCell ref="PYY21:PYY22"/>
    <mergeCell ref="PYZ21:PYZ22"/>
    <mergeCell ref="PZA21:PZA22"/>
    <mergeCell ref="PZB21:PZB22"/>
    <mergeCell ref="PYQ21:PYQ22"/>
    <mergeCell ref="PYR21:PYR22"/>
    <mergeCell ref="PYS21:PYS22"/>
    <mergeCell ref="PYT21:PYT22"/>
    <mergeCell ref="PYU21:PYU22"/>
    <mergeCell ref="PYV21:PYV22"/>
    <mergeCell ref="PYK21:PYK22"/>
    <mergeCell ref="PYL21:PYL22"/>
    <mergeCell ref="PYM21:PYM22"/>
    <mergeCell ref="PYN21:PYN22"/>
    <mergeCell ref="PYO21:PYO22"/>
    <mergeCell ref="PYP21:PYP22"/>
    <mergeCell ref="PYE21:PYE22"/>
    <mergeCell ref="PYF21:PYF22"/>
    <mergeCell ref="PYG21:PYG22"/>
    <mergeCell ref="PYH21:PYH22"/>
    <mergeCell ref="PYI21:PYI22"/>
    <mergeCell ref="PYJ21:PYJ22"/>
    <mergeCell ref="PXY21:PXY22"/>
    <mergeCell ref="PXZ21:PXZ22"/>
    <mergeCell ref="PYA21:PYA22"/>
    <mergeCell ref="PYB21:PYB22"/>
    <mergeCell ref="PYC21:PYC22"/>
    <mergeCell ref="PYD21:PYD22"/>
    <mergeCell ref="QAM21:QAM22"/>
    <mergeCell ref="QAN21:QAN22"/>
    <mergeCell ref="QAO21:QAO22"/>
    <mergeCell ref="QAP21:QAP22"/>
    <mergeCell ref="QAQ21:QAQ22"/>
    <mergeCell ref="QAR21:QAR22"/>
    <mergeCell ref="QAG21:QAG22"/>
    <mergeCell ref="QAH21:QAH22"/>
    <mergeCell ref="QAI21:QAI22"/>
    <mergeCell ref="QAJ21:QAJ22"/>
    <mergeCell ref="QAK21:QAK22"/>
    <mergeCell ref="QAL21:QAL22"/>
    <mergeCell ref="QAA21:QAA22"/>
    <mergeCell ref="QAB21:QAB22"/>
    <mergeCell ref="QAC21:QAC22"/>
    <mergeCell ref="QAD21:QAD22"/>
    <mergeCell ref="QAE21:QAE22"/>
    <mergeCell ref="QAF21:QAF22"/>
    <mergeCell ref="PZU21:PZU22"/>
    <mergeCell ref="PZV21:PZV22"/>
    <mergeCell ref="PZW21:PZW22"/>
    <mergeCell ref="PZX21:PZX22"/>
    <mergeCell ref="PZY21:PZY22"/>
    <mergeCell ref="PZZ21:PZZ22"/>
    <mergeCell ref="PZO21:PZO22"/>
    <mergeCell ref="PZP21:PZP22"/>
    <mergeCell ref="PZQ21:PZQ22"/>
    <mergeCell ref="PZR21:PZR22"/>
    <mergeCell ref="PZS21:PZS22"/>
    <mergeCell ref="PZT21:PZT22"/>
    <mergeCell ref="PZI21:PZI22"/>
    <mergeCell ref="PZJ21:PZJ22"/>
    <mergeCell ref="PZK21:PZK22"/>
    <mergeCell ref="PZL21:PZL22"/>
    <mergeCell ref="PZM21:PZM22"/>
    <mergeCell ref="PZN21:PZN22"/>
    <mergeCell ref="QBW21:QBW22"/>
    <mergeCell ref="QBX21:QBX22"/>
    <mergeCell ref="QBY21:QBY22"/>
    <mergeCell ref="QBZ21:QBZ22"/>
    <mergeCell ref="QCA21:QCA22"/>
    <mergeCell ref="QCB21:QCB22"/>
    <mergeCell ref="QBQ21:QBQ22"/>
    <mergeCell ref="QBR21:QBR22"/>
    <mergeCell ref="QBS21:QBS22"/>
    <mergeCell ref="QBT21:QBT22"/>
    <mergeCell ref="QBU21:QBU22"/>
    <mergeCell ref="QBV21:QBV22"/>
    <mergeCell ref="QBK21:QBK22"/>
    <mergeCell ref="QBL21:QBL22"/>
    <mergeCell ref="QBM21:QBM22"/>
    <mergeCell ref="QBN21:QBN22"/>
    <mergeCell ref="QBO21:QBO22"/>
    <mergeCell ref="QBP21:QBP22"/>
    <mergeCell ref="QBE21:QBE22"/>
    <mergeCell ref="QBF21:QBF22"/>
    <mergeCell ref="QBG21:QBG22"/>
    <mergeCell ref="QBH21:QBH22"/>
    <mergeCell ref="QBI21:QBI22"/>
    <mergeCell ref="QBJ21:QBJ22"/>
    <mergeCell ref="QAY21:QAY22"/>
    <mergeCell ref="QAZ21:QAZ22"/>
    <mergeCell ref="QBA21:QBA22"/>
    <mergeCell ref="QBB21:QBB22"/>
    <mergeCell ref="QBC21:QBC22"/>
    <mergeCell ref="QBD21:QBD22"/>
    <mergeCell ref="QAS21:QAS22"/>
    <mergeCell ref="QAT21:QAT22"/>
    <mergeCell ref="QAU21:QAU22"/>
    <mergeCell ref="QAV21:QAV22"/>
    <mergeCell ref="QAW21:QAW22"/>
    <mergeCell ref="QAX21:QAX22"/>
    <mergeCell ref="QDG21:QDG22"/>
    <mergeCell ref="QDH21:QDH22"/>
    <mergeCell ref="QDI21:QDI22"/>
    <mergeCell ref="QDJ21:QDJ22"/>
    <mergeCell ref="QDK21:QDK22"/>
    <mergeCell ref="QDL21:QDL22"/>
    <mergeCell ref="QDA21:QDA22"/>
    <mergeCell ref="QDB21:QDB22"/>
    <mergeCell ref="QDC21:QDC22"/>
    <mergeCell ref="QDD21:QDD22"/>
    <mergeCell ref="QDE21:QDE22"/>
    <mergeCell ref="QDF21:QDF22"/>
    <mergeCell ref="QCU21:QCU22"/>
    <mergeCell ref="QCV21:QCV22"/>
    <mergeCell ref="QCW21:QCW22"/>
    <mergeCell ref="QCX21:QCX22"/>
    <mergeCell ref="QCY21:QCY22"/>
    <mergeCell ref="QCZ21:QCZ22"/>
    <mergeCell ref="QCO21:QCO22"/>
    <mergeCell ref="QCP21:QCP22"/>
    <mergeCell ref="QCQ21:QCQ22"/>
    <mergeCell ref="QCR21:QCR22"/>
    <mergeCell ref="QCS21:QCS22"/>
    <mergeCell ref="QCT21:QCT22"/>
    <mergeCell ref="QCI21:QCI22"/>
    <mergeCell ref="QCJ21:QCJ22"/>
    <mergeCell ref="QCK21:QCK22"/>
    <mergeCell ref="QCL21:QCL22"/>
    <mergeCell ref="QCM21:QCM22"/>
    <mergeCell ref="QCN21:QCN22"/>
    <mergeCell ref="QCC21:QCC22"/>
    <mergeCell ref="QCD21:QCD22"/>
    <mergeCell ref="QCE21:QCE22"/>
    <mergeCell ref="QCF21:QCF22"/>
    <mergeCell ref="QCG21:QCG22"/>
    <mergeCell ref="QCH21:QCH22"/>
    <mergeCell ref="QEQ21:QEQ22"/>
    <mergeCell ref="QER21:QER22"/>
    <mergeCell ref="QES21:QES22"/>
    <mergeCell ref="QET21:QET22"/>
    <mergeCell ref="QEU21:QEU22"/>
    <mergeCell ref="QEV21:QEV22"/>
    <mergeCell ref="QEK21:QEK22"/>
    <mergeCell ref="QEL21:QEL22"/>
    <mergeCell ref="QEM21:QEM22"/>
    <mergeCell ref="QEN21:QEN22"/>
    <mergeCell ref="QEO21:QEO22"/>
    <mergeCell ref="QEP21:QEP22"/>
    <mergeCell ref="QEE21:QEE22"/>
    <mergeCell ref="QEF21:QEF22"/>
    <mergeCell ref="QEG21:QEG22"/>
    <mergeCell ref="QEH21:QEH22"/>
    <mergeCell ref="QEI21:QEI22"/>
    <mergeCell ref="QEJ21:QEJ22"/>
    <mergeCell ref="QDY21:QDY22"/>
    <mergeCell ref="QDZ21:QDZ22"/>
    <mergeCell ref="QEA21:QEA22"/>
    <mergeCell ref="QEB21:QEB22"/>
    <mergeCell ref="QEC21:QEC22"/>
    <mergeCell ref="QED21:QED22"/>
    <mergeCell ref="QDS21:QDS22"/>
    <mergeCell ref="QDT21:QDT22"/>
    <mergeCell ref="QDU21:QDU22"/>
    <mergeCell ref="QDV21:QDV22"/>
    <mergeCell ref="QDW21:QDW22"/>
    <mergeCell ref="QDX21:QDX22"/>
    <mergeCell ref="QDM21:QDM22"/>
    <mergeCell ref="QDN21:QDN22"/>
    <mergeCell ref="QDO21:QDO22"/>
    <mergeCell ref="QDP21:QDP22"/>
    <mergeCell ref="QDQ21:QDQ22"/>
    <mergeCell ref="QDR21:QDR22"/>
    <mergeCell ref="QGA21:QGA22"/>
    <mergeCell ref="QGB21:QGB22"/>
    <mergeCell ref="QGC21:QGC22"/>
    <mergeCell ref="QGD21:QGD22"/>
    <mergeCell ref="QGE21:QGE22"/>
    <mergeCell ref="QGF21:QGF22"/>
    <mergeCell ref="QFU21:QFU22"/>
    <mergeCell ref="QFV21:QFV22"/>
    <mergeCell ref="QFW21:QFW22"/>
    <mergeCell ref="QFX21:QFX22"/>
    <mergeCell ref="QFY21:QFY22"/>
    <mergeCell ref="QFZ21:QFZ22"/>
    <mergeCell ref="QFO21:QFO22"/>
    <mergeCell ref="QFP21:QFP22"/>
    <mergeCell ref="QFQ21:QFQ22"/>
    <mergeCell ref="QFR21:QFR22"/>
    <mergeCell ref="QFS21:QFS22"/>
    <mergeCell ref="QFT21:QFT22"/>
    <mergeCell ref="QFI21:QFI22"/>
    <mergeCell ref="QFJ21:QFJ22"/>
    <mergeCell ref="QFK21:QFK22"/>
    <mergeCell ref="QFL21:QFL22"/>
    <mergeCell ref="QFM21:QFM22"/>
    <mergeCell ref="QFN21:QFN22"/>
    <mergeCell ref="QFC21:QFC22"/>
    <mergeCell ref="QFD21:QFD22"/>
    <mergeCell ref="QFE21:QFE22"/>
    <mergeCell ref="QFF21:QFF22"/>
    <mergeCell ref="QFG21:QFG22"/>
    <mergeCell ref="QFH21:QFH22"/>
    <mergeCell ref="QEW21:QEW22"/>
    <mergeCell ref="QEX21:QEX22"/>
    <mergeCell ref="QEY21:QEY22"/>
    <mergeCell ref="QEZ21:QEZ22"/>
    <mergeCell ref="QFA21:QFA22"/>
    <mergeCell ref="QFB21:QFB22"/>
    <mergeCell ref="QHK21:QHK22"/>
    <mergeCell ref="QHL21:QHL22"/>
    <mergeCell ref="QHM21:QHM22"/>
    <mergeCell ref="QHN21:QHN22"/>
    <mergeCell ref="QHO21:QHO22"/>
    <mergeCell ref="QHP21:QHP22"/>
    <mergeCell ref="QHE21:QHE22"/>
    <mergeCell ref="QHF21:QHF22"/>
    <mergeCell ref="QHG21:QHG22"/>
    <mergeCell ref="QHH21:QHH22"/>
    <mergeCell ref="QHI21:QHI22"/>
    <mergeCell ref="QHJ21:QHJ22"/>
    <mergeCell ref="QGY21:QGY22"/>
    <mergeCell ref="QGZ21:QGZ22"/>
    <mergeCell ref="QHA21:QHA22"/>
    <mergeCell ref="QHB21:QHB22"/>
    <mergeCell ref="QHC21:QHC22"/>
    <mergeCell ref="QHD21:QHD22"/>
    <mergeCell ref="QGS21:QGS22"/>
    <mergeCell ref="QGT21:QGT22"/>
    <mergeCell ref="QGU21:QGU22"/>
    <mergeCell ref="QGV21:QGV22"/>
    <mergeCell ref="QGW21:QGW22"/>
    <mergeCell ref="QGX21:QGX22"/>
    <mergeCell ref="QGM21:QGM22"/>
    <mergeCell ref="QGN21:QGN22"/>
    <mergeCell ref="QGO21:QGO22"/>
    <mergeCell ref="QGP21:QGP22"/>
    <mergeCell ref="QGQ21:QGQ22"/>
    <mergeCell ref="QGR21:QGR22"/>
    <mergeCell ref="QGG21:QGG22"/>
    <mergeCell ref="QGH21:QGH22"/>
    <mergeCell ref="QGI21:QGI22"/>
    <mergeCell ref="QGJ21:QGJ22"/>
    <mergeCell ref="QGK21:QGK22"/>
    <mergeCell ref="QGL21:QGL22"/>
    <mergeCell ref="QIU21:QIU22"/>
    <mergeCell ref="QIV21:QIV22"/>
    <mergeCell ref="QIW21:QIW22"/>
    <mergeCell ref="QIX21:QIX22"/>
    <mergeCell ref="QIY21:QIY22"/>
    <mergeCell ref="QIZ21:QIZ22"/>
    <mergeCell ref="QIO21:QIO22"/>
    <mergeCell ref="QIP21:QIP22"/>
    <mergeCell ref="QIQ21:QIQ22"/>
    <mergeCell ref="QIR21:QIR22"/>
    <mergeCell ref="QIS21:QIS22"/>
    <mergeCell ref="QIT21:QIT22"/>
    <mergeCell ref="QII21:QII22"/>
    <mergeCell ref="QIJ21:QIJ22"/>
    <mergeCell ref="QIK21:QIK22"/>
    <mergeCell ref="QIL21:QIL22"/>
    <mergeCell ref="QIM21:QIM22"/>
    <mergeCell ref="QIN21:QIN22"/>
    <mergeCell ref="QIC21:QIC22"/>
    <mergeCell ref="QID21:QID22"/>
    <mergeCell ref="QIE21:QIE22"/>
    <mergeCell ref="QIF21:QIF22"/>
    <mergeCell ref="QIG21:QIG22"/>
    <mergeCell ref="QIH21:QIH22"/>
    <mergeCell ref="QHW21:QHW22"/>
    <mergeCell ref="QHX21:QHX22"/>
    <mergeCell ref="QHY21:QHY22"/>
    <mergeCell ref="QHZ21:QHZ22"/>
    <mergeCell ref="QIA21:QIA22"/>
    <mergeCell ref="QIB21:QIB22"/>
    <mergeCell ref="QHQ21:QHQ22"/>
    <mergeCell ref="QHR21:QHR22"/>
    <mergeCell ref="QHS21:QHS22"/>
    <mergeCell ref="QHT21:QHT22"/>
    <mergeCell ref="QHU21:QHU22"/>
    <mergeCell ref="QHV21:QHV22"/>
    <mergeCell ref="QKE21:QKE22"/>
    <mergeCell ref="QKF21:QKF22"/>
    <mergeCell ref="QKG21:QKG22"/>
    <mergeCell ref="QKH21:QKH22"/>
    <mergeCell ref="QKI21:QKI22"/>
    <mergeCell ref="QKJ21:QKJ22"/>
    <mergeCell ref="QJY21:QJY22"/>
    <mergeCell ref="QJZ21:QJZ22"/>
    <mergeCell ref="QKA21:QKA22"/>
    <mergeCell ref="QKB21:QKB22"/>
    <mergeCell ref="QKC21:QKC22"/>
    <mergeCell ref="QKD21:QKD22"/>
    <mergeCell ref="QJS21:QJS22"/>
    <mergeCell ref="QJT21:QJT22"/>
    <mergeCell ref="QJU21:QJU22"/>
    <mergeCell ref="QJV21:QJV22"/>
    <mergeCell ref="QJW21:QJW22"/>
    <mergeCell ref="QJX21:QJX22"/>
    <mergeCell ref="QJM21:QJM22"/>
    <mergeCell ref="QJN21:QJN22"/>
    <mergeCell ref="QJO21:QJO22"/>
    <mergeCell ref="QJP21:QJP22"/>
    <mergeCell ref="QJQ21:QJQ22"/>
    <mergeCell ref="QJR21:QJR22"/>
    <mergeCell ref="QJG21:QJG22"/>
    <mergeCell ref="QJH21:QJH22"/>
    <mergeCell ref="QJI21:QJI22"/>
    <mergeCell ref="QJJ21:QJJ22"/>
    <mergeCell ref="QJK21:QJK22"/>
    <mergeCell ref="QJL21:QJL22"/>
    <mergeCell ref="QJA21:QJA22"/>
    <mergeCell ref="QJB21:QJB22"/>
    <mergeCell ref="QJC21:QJC22"/>
    <mergeCell ref="QJD21:QJD22"/>
    <mergeCell ref="QJE21:QJE22"/>
    <mergeCell ref="QJF21:QJF22"/>
    <mergeCell ref="QLO21:QLO22"/>
    <mergeCell ref="QLP21:QLP22"/>
    <mergeCell ref="QLQ21:QLQ22"/>
    <mergeCell ref="QLR21:QLR22"/>
    <mergeCell ref="QLS21:QLS22"/>
    <mergeCell ref="QLT21:QLT22"/>
    <mergeCell ref="QLI21:QLI22"/>
    <mergeCell ref="QLJ21:QLJ22"/>
    <mergeCell ref="QLK21:QLK22"/>
    <mergeCell ref="QLL21:QLL22"/>
    <mergeCell ref="QLM21:QLM22"/>
    <mergeCell ref="QLN21:QLN22"/>
    <mergeCell ref="QLC21:QLC22"/>
    <mergeCell ref="QLD21:QLD22"/>
    <mergeCell ref="QLE21:QLE22"/>
    <mergeCell ref="QLF21:QLF22"/>
    <mergeCell ref="QLG21:QLG22"/>
    <mergeCell ref="QLH21:QLH22"/>
    <mergeCell ref="QKW21:QKW22"/>
    <mergeCell ref="QKX21:QKX22"/>
    <mergeCell ref="QKY21:QKY22"/>
    <mergeCell ref="QKZ21:QKZ22"/>
    <mergeCell ref="QLA21:QLA22"/>
    <mergeCell ref="QLB21:QLB22"/>
    <mergeCell ref="QKQ21:QKQ22"/>
    <mergeCell ref="QKR21:QKR22"/>
    <mergeCell ref="QKS21:QKS22"/>
    <mergeCell ref="QKT21:QKT22"/>
    <mergeCell ref="QKU21:QKU22"/>
    <mergeCell ref="QKV21:QKV22"/>
    <mergeCell ref="QKK21:QKK22"/>
    <mergeCell ref="QKL21:QKL22"/>
    <mergeCell ref="QKM21:QKM22"/>
    <mergeCell ref="QKN21:QKN22"/>
    <mergeCell ref="QKO21:QKO22"/>
    <mergeCell ref="QKP21:QKP22"/>
    <mergeCell ref="QMY21:QMY22"/>
    <mergeCell ref="QMZ21:QMZ22"/>
    <mergeCell ref="QNA21:QNA22"/>
    <mergeCell ref="QNB21:QNB22"/>
    <mergeCell ref="QNC21:QNC22"/>
    <mergeCell ref="QND21:QND22"/>
    <mergeCell ref="QMS21:QMS22"/>
    <mergeCell ref="QMT21:QMT22"/>
    <mergeCell ref="QMU21:QMU22"/>
    <mergeCell ref="QMV21:QMV22"/>
    <mergeCell ref="QMW21:QMW22"/>
    <mergeCell ref="QMX21:QMX22"/>
    <mergeCell ref="QMM21:QMM22"/>
    <mergeCell ref="QMN21:QMN22"/>
    <mergeCell ref="QMO21:QMO22"/>
    <mergeCell ref="QMP21:QMP22"/>
    <mergeCell ref="QMQ21:QMQ22"/>
    <mergeCell ref="QMR21:QMR22"/>
    <mergeCell ref="QMG21:QMG22"/>
    <mergeCell ref="QMH21:QMH22"/>
    <mergeCell ref="QMI21:QMI22"/>
    <mergeCell ref="QMJ21:QMJ22"/>
    <mergeCell ref="QMK21:QMK22"/>
    <mergeCell ref="QML21:QML22"/>
    <mergeCell ref="QMA21:QMA22"/>
    <mergeCell ref="QMB21:QMB22"/>
    <mergeCell ref="QMC21:QMC22"/>
    <mergeCell ref="QMD21:QMD22"/>
    <mergeCell ref="QME21:QME22"/>
    <mergeCell ref="QMF21:QMF22"/>
    <mergeCell ref="QLU21:QLU22"/>
    <mergeCell ref="QLV21:QLV22"/>
    <mergeCell ref="QLW21:QLW22"/>
    <mergeCell ref="QLX21:QLX22"/>
    <mergeCell ref="QLY21:QLY22"/>
    <mergeCell ref="QLZ21:QLZ22"/>
    <mergeCell ref="QOI21:QOI22"/>
    <mergeCell ref="QOJ21:QOJ22"/>
    <mergeCell ref="QOK21:QOK22"/>
    <mergeCell ref="QOL21:QOL22"/>
    <mergeCell ref="QOM21:QOM22"/>
    <mergeCell ref="QON21:QON22"/>
    <mergeCell ref="QOC21:QOC22"/>
    <mergeCell ref="QOD21:QOD22"/>
    <mergeCell ref="QOE21:QOE22"/>
    <mergeCell ref="QOF21:QOF22"/>
    <mergeCell ref="QOG21:QOG22"/>
    <mergeCell ref="QOH21:QOH22"/>
    <mergeCell ref="QNW21:QNW22"/>
    <mergeCell ref="QNX21:QNX22"/>
    <mergeCell ref="QNY21:QNY22"/>
    <mergeCell ref="QNZ21:QNZ22"/>
    <mergeCell ref="QOA21:QOA22"/>
    <mergeCell ref="QOB21:QOB22"/>
    <mergeCell ref="QNQ21:QNQ22"/>
    <mergeCell ref="QNR21:QNR22"/>
    <mergeCell ref="QNS21:QNS22"/>
    <mergeCell ref="QNT21:QNT22"/>
    <mergeCell ref="QNU21:QNU22"/>
    <mergeCell ref="QNV21:QNV22"/>
    <mergeCell ref="QNK21:QNK22"/>
    <mergeCell ref="QNL21:QNL22"/>
    <mergeCell ref="QNM21:QNM22"/>
    <mergeCell ref="QNN21:QNN22"/>
    <mergeCell ref="QNO21:QNO22"/>
    <mergeCell ref="QNP21:QNP22"/>
    <mergeCell ref="QNE21:QNE22"/>
    <mergeCell ref="QNF21:QNF22"/>
    <mergeCell ref="QNG21:QNG22"/>
    <mergeCell ref="QNH21:QNH22"/>
    <mergeCell ref="QNI21:QNI22"/>
    <mergeCell ref="QNJ21:QNJ22"/>
    <mergeCell ref="QPS21:QPS22"/>
    <mergeCell ref="QPT21:QPT22"/>
    <mergeCell ref="QPU21:QPU22"/>
    <mergeCell ref="QPV21:QPV22"/>
    <mergeCell ref="QPW21:QPW22"/>
    <mergeCell ref="QPX21:QPX22"/>
    <mergeCell ref="QPM21:QPM22"/>
    <mergeCell ref="QPN21:QPN22"/>
    <mergeCell ref="QPO21:QPO22"/>
    <mergeCell ref="QPP21:QPP22"/>
    <mergeCell ref="QPQ21:QPQ22"/>
    <mergeCell ref="QPR21:QPR22"/>
    <mergeCell ref="QPG21:QPG22"/>
    <mergeCell ref="QPH21:QPH22"/>
    <mergeCell ref="QPI21:QPI22"/>
    <mergeCell ref="QPJ21:QPJ22"/>
    <mergeCell ref="QPK21:QPK22"/>
    <mergeCell ref="QPL21:QPL22"/>
    <mergeCell ref="QPA21:QPA22"/>
    <mergeCell ref="QPB21:QPB22"/>
    <mergeCell ref="QPC21:QPC22"/>
    <mergeCell ref="QPD21:QPD22"/>
    <mergeCell ref="QPE21:QPE22"/>
    <mergeCell ref="QPF21:QPF22"/>
    <mergeCell ref="QOU21:QOU22"/>
    <mergeCell ref="QOV21:QOV22"/>
    <mergeCell ref="QOW21:QOW22"/>
    <mergeCell ref="QOX21:QOX22"/>
    <mergeCell ref="QOY21:QOY22"/>
    <mergeCell ref="QOZ21:QOZ22"/>
    <mergeCell ref="QOO21:QOO22"/>
    <mergeCell ref="QOP21:QOP22"/>
    <mergeCell ref="QOQ21:QOQ22"/>
    <mergeCell ref="QOR21:QOR22"/>
    <mergeCell ref="QOS21:QOS22"/>
    <mergeCell ref="QOT21:QOT22"/>
    <mergeCell ref="QRC21:QRC22"/>
    <mergeCell ref="QRD21:QRD22"/>
    <mergeCell ref="QRE21:QRE22"/>
    <mergeCell ref="QRF21:QRF22"/>
    <mergeCell ref="QRG21:QRG22"/>
    <mergeCell ref="QRH21:QRH22"/>
    <mergeCell ref="QQW21:QQW22"/>
    <mergeCell ref="QQX21:QQX22"/>
    <mergeCell ref="QQY21:QQY22"/>
    <mergeCell ref="QQZ21:QQZ22"/>
    <mergeCell ref="QRA21:QRA22"/>
    <mergeCell ref="QRB21:QRB22"/>
    <mergeCell ref="QQQ21:QQQ22"/>
    <mergeCell ref="QQR21:QQR22"/>
    <mergeCell ref="QQS21:QQS22"/>
    <mergeCell ref="QQT21:QQT22"/>
    <mergeCell ref="QQU21:QQU22"/>
    <mergeCell ref="QQV21:QQV22"/>
    <mergeCell ref="QQK21:QQK22"/>
    <mergeCell ref="QQL21:QQL22"/>
    <mergeCell ref="QQM21:QQM22"/>
    <mergeCell ref="QQN21:QQN22"/>
    <mergeCell ref="QQO21:QQO22"/>
    <mergeCell ref="QQP21:QQP22"/>
    <mergeCell ref="QQE21:QQE22"/>
    <mergeCell ref="QQF21:QQF22"/>
    <mergeCell ref="QQG21:QQG22"/>
    <mergeCell ref="QQH21:QQH22"/>
    <mergeCell ref="QQI21:QQI22"/>
    <mergeCell ref="QQJ21:QQJ22"/>
    <mergeCell ref="QPY21:QPY22"/>
    <mergeCell ref="QPZ21:QPZ22"/>
    <mergeCell ref="QQA21:QQA22"/>
    <mergeCell ref="QQB21:QQB22"/>
    <mergeCell ref="QQC21:QQC22"/>
    <mergeCell ref="QQD21:QQD22"/>
    <mergeCell ref="QSM21:QSM22"/>
    <mergeCell ref="QSN21:QSN22"/>
    <mergeCell ref="QSO21:QSO22"/>
    <mergeCell ref="QSP21:QSP22"/>
    <mergeCell ref="QSQ21:QSQ22"/>
    <mergeCell ref="QSR21:QSR22"/>
    <mergeCell ref="QSG21:QSG22"/>
    <mergeCell ref="QSH21:QSH22"/>
    <mergeCell ref="QSI21:QSI22"/>
    <mergeCell ref="QSJ21:QSJ22"/>
    <mergeCell ref="QSK21:QSK22"/>
    <mergeCell ref="QSL21:QSL22"/>
    <mergeCell ref="QSA21:QSA22"/>
    <mergeCell ref="QSB21:QSB22"/>
    <mergeCell ref="QSC21:QSC22"/>
    <mergeCell ref="QSD21:QSD22"/>
    <mergeCell ref="QSE21:QSE22"/>
    <mergeCell ref="QSF21:QSF22"/>
    <mergeCell ref="QRU21:QRU22"/>
    <mergeCell ref="QRV21:QRV22"/>
    <mergeCell ref="QRW21:QRW22"/>
    <mergeCell ref="QRX21:QRX22"/>
    <mergeCell ref="QRY21:QRY22"/>
    <mergeCell ref="QRZ21:QRZ22"/>
    <mergeCell ref="QRO21:QRO22"/>
    <mergeCell ref="QRP21:QRP22"/>
    <mergeCell ref="QRQ21:QRQ22"/>
    <mergeCell ref="QRR21:QRR22"/>
    <mergeCell ref="QRS21:QRS22"/>
    <mergeCell ref="QRT21:QRT22"/>
    <mergeCell ref="QRI21:QRI22"/>
    <mergeCell ref="QRJ21:QRJ22"/>
    <mergeCell ref="QRK21:QRK22"/>
    <mergeCell ref="QRL21:QRL22"/>
    <mergeCell ref="QRM21:QRM22"/>
    <mergeCell ref="QRN21:QRN22"/>
    <mergeCell ref="QTW21:QTW22"/>
    <mergeCell ref="QTX21:QTX22"/>
    <mergeCell ref="QTY21:QTY22"/>
    <mergeCell ref="QTZ21:QTZ22"/>
    <mergeCell ref="QUA21:QUA22"/>
    <mergeCell ref="QUB21:QUB22"/>
    <mergeCell ref="QTQ21:QTQ22"/>
    <mergeCell ref="QTR21:QTR22"/>
    <mergeCell ref="QTS21:QTS22"/>
    <mergeCell ref="QTT21:QTT22"/>
    <mergeCell ref="QTU21:QTU22"/>
    <mergeCell ref="QTV21:QTV22"/>
    <mergeCell ref="QTK21:QTK22"/>
    <mergeCell ref="QTL21:QTL22"/>
    <mergeCell ref="QTM21:QTM22"/>
    <mergeCell ref="QTN21:QTN22"/>
    <mergeCell ref="QTO21:QTO22"/>
    <mergeCell ref="QTP21:QTP22"/>
    <mergeCell ref="QTE21:QTE22"/>
    <mergeCell ref="QTF21:QTF22"/>
    <mergeCell ref="QTG21:QTG22"/>
    <mergeCell ref="QTH21:QTH22"/>
    <mergeCell ref="QTI21:QTI22"/>
    <mergeCell ref="QTJ21:QTJ22"/>
    <mergeCell ref="QSY21:QSY22"/>
    <mergeCell ref="QSZ21:QSZ22"/>
    <mergeCell ref="QTA21:QTA22"/>
    <mergeCell ref="QTB21:QTB22"/>
    <mergeCell ref="QTC21:QTC22"/>
    <mergeCell ref="QTD21:QTD22"/>
    <mergeCell ref="QSS21:QSS22"/>
    <mergeCell ref="QST21:QST22"/>
    <mergeCell ref="QSU21:QSU22"/>
    <mergeCell ref="QSV21:QSV22"/>
    <mergeCell ref="QSW21:QSW22"/>
    <mergeCell ref="QSX21:QSX22"/>
    <mergeCell ref="QVG21:QVG22"/>
    <mergeCell ref="QVH21:QVH22"/>
    <mergeCell ref="QVI21:QVI22"/>
    <mergeCell ref="QVJ21:QVJ22"/>
    <mergeCell ref="QVK21:QVK22"/>
    <mergeCell ref="QVL21:QVL22"/>
    <mergeCell ref="QVA21:QVA22"/>
    <mergeCell ref="QVB21:QVB22"/>
    <mergeCell ref="QVC21:QVC22"/>
    <mergeCell ref="QVD21:QVD22"/>
    <mergeCell ref="QVE21:QVE22"/>
    <mergeCell ref="QVF21:QVF22"/>
    <mergeCell ref="QUU21:QUU22"/>
    <mergeCell ref="QUV21:QUV22"/>
    <mergeCell ref="QUW21:QUW22"/>
    <mergeCell ref="QUX21:QUX22"/>
    <mergeCell ref="QUY21:QUY22"/>
    <mergeCell ref="QUZ21:QUZ22"/>
    <mergeCell ref="QUO21:QUO22"/>
    <mergeCell ref="QUP21:QUP22"/>
    <mergeCell ref="QUQ21:QUQ22"/>
    <mergeCell ref="QUR21:QUR22"/>
    <mergeCell ref="QUS21:QUS22"/>
    <mergeCell ref="QUT21:QUT22"/>
    <mergeCell ref="QUI21:QUI22"/>
    <mergeCell ref="QUJ21:QUJ22"/>
    <mergeCell ref="QUK21:QUK22"/>
    <mergeCell ref="QUL21:QUL22"/>
    <mergeCell ref="QUM21:QUM22"/>
    <mergeCell ref="QUN21:QUN22"/>
    <mergeCell ref="QUC21:QUC22"/>
    <mergeCell ref="QUD21:QUD22"/>
    <mergeCell ref="QUE21:QUE22"/>
    <mergeCell ref="QUF21:QUF22"/>
    <mergeCell ref="QUG21:QUG22"/>
    <mergeCell ref="QUH21:QUH22"/>
    <mergeCell ref="QWQ21:QWQ22"/>
    <mergeCell ref="QWR21:QWR22"/>
    <mergeCell ref="QWS21:QWS22"/>
    <mergeCell ref="QWT21:QWT22"/>
    <mergeCell ref="QWU21:QWU22"/>
    <mergeCell ref="QWV21:QWV22"/>
    <mergeCell ref="QWK21:QWK22"/>
    <mergeCell ref="QWL21:QWL22"/>
    <mergeCell ref="QWM21:QWM22"/>
    <mergeCell ref="QWN21:QWN22"/>
    <mergeCell ref="QWO21:QWO22"/>
    <mergeCell ref="QWP21:QWP22"/>
    <mergeCell ref="QWE21:QWE22"/>
    <mergeCell ref="QWF21:QWF22"/>
    <mergeCell ref="QWG21:QWG22"/>
    <mergeCell ref="QWH21:QWH22"/>
    <mergeCell ref="QWI21:QWI22"/>
    <mergeCell ref="QWJ21:QWJ22"/>
    <mergeCell ref="QVY21:QVY22"/>
    <mergeCell ref="QVZ21:QVZ22"/>
    <mergeCell ref="QWA21:QWA22"/>
    <mergeCell ref="QWB21:QWB22"/>
    <mergeCell ref="QWC21:QWC22"/>
    <mergeCell ref="QWD21:QWD22"/>
    <mergeCell ref="QVS21:QVS22"/>
    <mergeCell ref="QVT21:QVT22"/>
    <mergeCell ref="QVU21:QVU22"/>
    <mergeCell ref="QVV21:QVV22"/>
    <mergeCell ref="QVW21:QVW22"/>
    <mergeCell ref="QVX21:QVX22"/>
    <mergeCell ref="QVM21:QVM22"/>
    <mergeCell ref="QVN21:QVN22"/>
    <mergeCell ref="QVO21:QVO22"/>
    <mergeCell ref="QVP21:QVP22"/>
    <mergeCell ref="QVQ21:QVQ22"/>
    <mergeCell ref="QVR21:QVR22"/>
    <mergeCell ref="QYA21:QYA22"/>
    <mergeCell ref="QYB21:QYB22"/>
    <mergeCell ref="QYC21:QYC22"/>
    <mergeCell ref="QYD21:QYD22"/>
    <mergeCell ref="QYE21:QYE22"/>
    <mergeCell ref="QYF21:QYF22"/>
    <mergeCell ref="QXU21:QXU22"/>
    <mergeCell ref="QXV21:QXV22"/>
    <mergeCell ref="QXW21:QXW22"/>
    <mergeCell ref="QXX21:QXX22"/>
    <mergeCell ref="QXY21:QXY22"/>
    <mergeCell ref="QXZ21:QXZ22"/>
    <mergeCell ref="QXO21:QXO22"/>
    <mergeCell ref="QXP21:QXP22"/>
    <mergeCell ref="QXQ21:QXQ22"/>
    <mergeCell ref="QXR21:QXR22"/>
    <mergeCell ref="QXS21:QXS22"/>
    <mergeCell ref="QXT21:QXT22"/>
    <mergeCell ref="QXI21:QXI22"/>
    <mergeCell ref="QXJ21:QXJ22"/>
    <mergeCell ref="QXK21:QXK22"/>
    <mergeCell ref="QXL21:QXL22"/>
    <mergeCell ref="QXM21:QXM22"/>
    <mergeCell ref="QXN21:QXN22"/>
    <mergeCell ref="QXC21:QXC22"/>
    <mergeCell ref="QXD21:QXD22"/>
    <mergeCell ref="QXE21:QXE22"/>
    <mergeCell ref="QXF21:QXF22"/>
    <mergeCell ref="QXG21:QXG22"/>
    <mergeCell ref="QXH21:QXH22"/>
    <mergeCell ref="QWW21:QWW22"/>
    <mergeCell ref="QWX21:QWX22"/>
    <mergeCell ref="QWY21:QWY22"/>
    <mergeCell ref="QWZ21:QWZ22"/>
    <mergeCell ref="QXA21:QXA22"/>
    <mergeCell ref="QXB21:QXB22"/>
    <mergeCell ref="QZK21:QZK22"/>
    <mergeCell ref="QZL21:QZL22"/>
    <mergeCell ref="QZM21:QZM22"/>
    <mergeCell ref="QZN21:QZN22"/>
    <mergeCell ref="QZO21:QZO22"/>
    <mergeCell ref="QZP21:QZP22"/>
    <mergeCell ref="QZE21:QZE22"/>
    <mergeCell ref="QZF21:QZF22"/>
    <mergeCell ref="QZG21:QZG22"/>
    <mergeCell ref="QZH21:QZH22"/>
    <mergeCell ref="QZI21:QZI22"/>
    <mergeCell ref="QZJ21:QZJ22"/>
    <mergeCell ref="QYY21:QYY22"/>
    <mergeCell ref="QYZ21:QYZ22"/>
    <mergeCell ref="QZA21:QZA22"/>
    <mergeCell ref="QZB21:QZB22"/>
    <mergeCell ref="QZC21:QZC22"/>
    <mergeCell ref="QZD21:QZD22"/>
    <mergeCell ref="QYS21:QYS22"/>
    <mergeCell ref="QYT21:QYT22"/>
    <mergeCell ref="QYU21:QYU22"/>
    <mergeCell ref="QYV21:QYV22"/>
    <mergeCell ref="QYW21:QYW22"/>
    <mergeCell ref="QYX21:QYX22"/>
    <mergeCell ref="QYM21:QYM22"/>
    <mergeCell ref="QYN21:QYN22"/>
    <mergeCell ref="QYO21:QYO22"/>
    <mergeCell ref="QYP21:QYP22"/>
    <mergeCell ref="QYQ21:QYQ22"/>
    <mergeCell ref="QYR21:QYR22"/>
    <mergeCell ref="QYG21:QYG22"/>
    <mergeCell ref="QYH21:QYH22"/>
    <mergeCell ref="QYI21:QYI22"/>
    <mergeCell ref="QYJ21:QYJ22"/>
    <mergeCell ref="QYK21:QYK22"/>
    <mergeCell ref="QYL21:QYL22"/>
    <mergeCell ref="RAU21:RAU22"/>
    <mergeCell ref="RAV21:RAV22"/>
    <mergeCell ref="RAW21:RAW22"/>
    <mergeCell ref="RAX21:RAX22"/>
    <mergeCell ref="RAY21:RAY22"/>
    <mergeCell ref="RAZ21:RAZ22"/>
    <mergeCell ref="RAO21:RAO22"/>
    <mergeCell ref="RAP21:RAP22"/>
    <mergeCell ref="RAQ21:RAQ22"/>
    <mergeCell ref="RAR21:RAR22"/>
    <mergeCell ref="RAS21:RAS22"/>
    <mergeCell ref="RAT21:RAT22"/>
    <mergeCell ref="RAI21:RAI22"/>
    <mergeCell ref="RAJ21:RAJ22"/>
    <mergeCell ref="RAK21:RAK22"/>
    <mergeCell ref="RAL21:RAL22"/>
    <mergeCell ref="RAM21:RAM22"/>
    <mergeCell ref="RAN21:RAN22"/>
    <mergeCell ref="RAC21:RAC22"/>
    <mergeCell ref="RAD21:RAD22"/>
    <mergeCell ref="RAE21:RAE22"/>
    <mergeCell ref="RAF21:RAF22"/>
    <mergeCell ref="RAG21:RAG22"/>
    <mergeCell ref="RAH21:RAH22"/>
    <mergeCell ref="QZW21:QZW22"/>
    <mergeCell ref="QZX21:QZX22"/>
    <mergeCell ref="QZY21:QZY22"/>
    <mergeCell ref="QZZ21:QZZ22"/>
    <mergeCell ref="RAA21:RAA22"/>
    <mergeCell ref="RAB21:RAB22"/>
    <mergeCell ref="QZQ21:QZQ22"/>
    <mergeCell ref="QZR21:QZR22"/>
    <mergeCell ref="QZS21:QZS22"/>
    <mergeCell ref="QZT21:QZT22"/>
    <mergeCell ref="QZU21:QZU22"/>
    <mergeCell ref="QZV21:QZV22"/>
    <mergeCell ref="RCG21:RCG22"/>
    <mergeCell ref="RCH21:RCH22"/>
    <mergeCell ref="RCI21:RCI22"/>
    <mergeCell ref="RCJ21:RCJ22"/>
    <mergeCell ref="RBY21:RBY22"/>
    <mergeCell ref="RBZ21:RBZ22"/>
    <mergeCell ref="RCA21:RCA22"/>
    <mergeCell ref="RCB21:RCB22"/>
    <mergeCell ref="RCC21:RCC22"/>
    <mergeCell ref="RCD21:RCD22"/>
    <mergeCell ref="RBS21:RBS22"/>
    <mergeCell ref="RBT21:RBT22"/>
    <mergeCell ref="RBU21:RBU22"/>
    <mergeCell ref="RBV21:RBV22"/>
    <mergeCell ref="RBW21:RBW22"/>
    <mergeCell ref="RBX21:RBX22"/>
    <mergeCell ref="RBM21:RBM22"/>
    <mergeCell ref="RBN21:RBN22"/>
    <mergeCell ref="RBO21:RBO22"/>
    <mergeCell ref="RBP21:RBP22"/>
    <mergeCell ref="RBQ21:RBQ22"/>
    <mergeCell ref="RBR21:RBR22"/>
    <mergeCell ref="RBG21:RBG22"/>
    <mergeCell ref="RBH21:RBH22"/>
    <mergeCell ref="RBI21:RBI22"/>
    <mergeCell ref="RBJ21:RBJ22"/>
    <mergeCell ref="RBK21:RBK22"/>
    <mergeCell ref="RBL21:RBL22"/>
    <mergeCell ref="RBA21:RBA22"/>
    <mergeCell ref="RBB21:RBB22"/>
    <mergeCell ref="RBC21:RBC22"/>
    <mergeCell ref="RBD21:RBD22"/>
    <mergeCell ref="RBE21:RBE22"/>
    <mergeCell ref="RBF21:RBF22"/>
    <mergeCell ref="O24:O25"/>
    <mergeCell ref="P24:P25"/>
    <mergeCell ref="Q24:Q25"/>
    <mergeCell ref="R24:R25"/>
    <mergeCell ref="M27:M29"/>
    <mergeCell ref="N27:P27"/>
    <mergeCell ref="O28:P28"/>
    <mergeCell ref="G24:G25"/>
    <mergeCell ref="J24:J25"/>
    <mergeCell ref="K24:K25"/>
    <mergeCell ref="L24:L25"/>
    <mergeCell ref="M24:M25"/>
    <mergeCell ref="N24:N25"/>
    <mergeCell ref="P21:P23"/>
    <mergeCell ref="Q21:Q23"/>
    <mergeCell ref="R21:R23"/>
    <mergeCell ref="A24:A25"/>
    <mergeCell ref="B24:B25"/>
    <mergeCell ref="C24:C25"/>
    <mergeCell ref="D24:D25"/>
    <mergeCell ref="E24:E25"/>
    <mergeCell ref="F24:F25"/>
    <mergeCell ref="RDO21:RDO22"/>
    <mergeCell ref="A21:A23"/>
    <mergeCell ref="B21:B23"/>
    <mergeCell ref="C21:C23"/>
    <mergeCell ref="D21:D23"/>
    <mergeCell ref="E21:E23"/>
    <mergeCell ref="F21:F23"/>
    <mergeCell ref="G21:G22"/>
    <mergeCell ref="J21:J23"/>
    <mergeCell ref="K21:K23"/>
    <mergeCell ref="RDI21:RDI22"/>
    <mergeCell ref="RDJ21:RDJ22"/>
    <mergeCell ref="RDK21:RDK22"/>
    <mergeCell ref="RDL21:RDL22"/>
    <mergeCell ref="RDM21:RDM22"/>
    <mergeCell ref="RDN21:RDN22"/>
    <mergeCell ref="RDC21:RDC22"/>
    <mergeCell ref="RDD21:RDD22"/>
    <mergeCell ref="RDE21:RDE22"/>
    <mergeCell ref="RDF21:RDF22"/>
    <mergeCell ref="RDG21:RDG22"/>
    <mergeCell ref="RDH21:RDH22"/>
    <mergeCell ref="RCW21:RCW22"/>
    <mergeCell ref="RCX21:RCX22"/>
    <mergeCell ref="RCY21:RCY22"/>
    <mergeCell ref="RCZ21:RCZ22"/>
    <mergeCell ref="RDA21:RDA22"/>
    <mergeCell ref="RDB21:RDB22"/>
    <mergeCell ref="RCQ21:RCQ22"/>
    <mergeCell ref="RCR21:RCR22"/>
    <mergeCell ref="RCS21:RCS22"/>
    <mergeCell ref="RCT21:RCT22"/>
    <mergeCell ref="RCU21:RCU22"/>
    <mergeCell ref="RCV21:RCV22"/>
    <mergeCell ref="RCK21:RCK22"/>
    <mergeCell ref="RCL21:RCL22"/>
    <mergeCell ref="RCM21:RCM22"/>
    <mergeCell ref="RCN21:RCN22"/>
    <mergeCell ref="RCO21:RCO22"/>
    <mergeCell ref="RCP21:RCP22"/>
    <mergeCell ref="RCE21:RCE22"/>
    <mergeCell ref="RCF21:RCF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9"/>
  <sheetViews>
    <sheetView topLeftCell="A13" zoomScale="80" zoomScaleNormal="80" workbookViewId="0">
      <selection activeCell="M17" sqref="M17:M19"/>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29"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9" t="s">
        <v>2004</v>
      </c>
    </row>
    <row r="3" spans="1:19" x14ac:dyDescent="0.25">
      <c r="M3" s="2"/>
      <c r="N3" s="2"/>
      <c r="O3" s="2"/>
      <c r="P3" s="2"/>
    </row>
    <row r="4" spans="1:19" s="4" customFormat="1" ht="47.25" customHeight="1" x14ac:dyDescent="0.2">
      <c r="A4" s="586" t="s">
        <v>0</v>
      </c>
      <c r="B4" s="588" t="s">
        <v>1</v>
      </c>
      <c r="C4" s="588" t="s">
        <v>2</v>
      </c>
      <c r="D4" s="588" t="s">
        <v>3</v>
      </c>
      <c r="E4" s="586" t="s">
        <v>4</v>
      </c>
      <c r="F4" s="586" t="s">
        <v>5</v>
      </c>
      <c r="G4" s="586" t="s">
        <v>6</v>
      </c>
      <c r="H4" s="594" t="s">
        <v>7</v>
      </c>
      <c r="I4" s="594"/>
      <c r="J4" s="586" t="s">
        <v>8</v>
      </c>
      <c r="K4" s="595" t="s">
        <v>9</v>
      </c>
      <c r="L4" s="652"/>
      <c r="M4" s="653" t="s">
        <v>10</v>
      </c>
      <c r="N4" s="654"/>
      <c r="O4" s="653" t="s">
        <v>11</v>
      </c>
      <c r="P4" s="654"/>
      <c r="Q4" s="586" t="s">
        <v>12</v>
      </c>
      <c r="R4" s="588" t="s">
        <v>13</v>
      </c>
      <c r="S4" s="3"/>
    </row>
    <row r="5" spans="1:19" s="4" customFormat="1"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3"/>
    </row>
    <row r="6" spans="1:19" s="4" customFormat="1" ht="15.75" customHeight="1"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3"/>
    </row>
    <row r="7" spans="1:19" s="11" customFormat="1" ht="60" customHeight="1" x14ac:dyDescent="0.25">
      <c r="A7" s="402">
        <v>1</v>
      </c>
      <c r="B7" s="399">
        <v>2.2999999999999998</v>
      </c>
      <c r="C7" s="399">
        <v>1</v>
      </c>
      <c r="D7" s="399">
        <v>3</v>
      </c>
      <c r="E7" s="398" t="s">
        <v>180</v>
      </c>
      <c r="F7" s="398" t="s">
        <v>181</v>
      </c>
      <c r="G7" s="421" t="s">
        <v>182</v>
      </c>
      <c r="H7" s="398" t="s">
        <v>183</v>
      </c>
      <c r="I7" s="398">
        <v>3000</v>
      </c>
      <c r="J7" s="421" t="s">
        <v>184</v>
      </c>
      <c r="K7" s="399" t="s">
        <v>46</v>
      </c>
      <c r="L7" s="399"/>
      <c r="M7" s="401">
        <v>19152</v>
      </c>
      <c r="N7" s="401"/>
      <c r="O7" s="401">
        <v>19152</v>
      </c>
      <c r="P7" s="401"/>
      <c r="Q7" s="422" t="s">
        <v>178</v>
      </c>
      <c r="R7" s="399" t="s">
        <v>179</v>
      </c>
      <c r="S7" s="19"/>
    </row>
    <row r="8" spans="1:19" s="11" customFormat="1" ht="135" x14ac:dyDescent="0.25">
      <c r="A8" s="402">
        <v>2</v>
      </c>
      <c r="B8" s="399">
        <v>6</v>
      </c>
      <c r="C8" s="399">
        <v>1</v>
      </c>
      <c r="D8" s="399">
        <v>9</v>
      </c>
      <c r="E8" s="398" t="s">
        <v>185</v>
      </c>
      <c r="F8" s="399" t="s">
        <v>186</v>
      </c>
      <c r="G8" s="402" t="s">
        <v>68</v>
      </c>
      <c r="H8" s="399" t="s">
        <v>187</v>
      </c>
      <c r="I8" s="399">
        <v>1000</v>
      </c>
      <c r="J8" s="399" t="s">
        <v>188</v>
      </c>
      <c r="K8" s="399" t="s">
        <v>611</v>
      </c>
      <c r="L8" s="399"/>
      <c r="M8" s="401">
        <v>240000</v>
      </c>
      <c r="N8" s="401"/>
      <c r="O8" s="401">
        <v>240000</v>
      </c>
      <c r="P8" s="401"/>
      <c r="Q8" s="422" t="s">
        <v>178</v>
      </c>
      <c r="R8" s="399" t="s">
        <v>179</v>
      </c>
      <c r="S8" s="19"/>
    </row>
    <row r="9" spans="1:19" s="11" customFormat="1" ht="155.25" customHeight="1" x14ac:dyDescent="0.25">
      <c r="A9" s="399">
        <v>3</v>
      </c>
      <c r="B9" s="398">
        <v>3</v>
      </c>
      <c r="C9" s="398">
        <v>1</v>
      </c>
      <c r="D9" s="398">
        <v>9</v>
      </c>
      <c r="E9" s="398" t="s">
        <v>189</v>
      </c>
      <c r="F9" s="399" t="s">
        <v>190</v>
      </c>
      <c r="G9" s="421" t="s">
        <v>177</v>
      </c>
      <c r="H9" s="398" t="s">
        <v>191</v>
      </c>
      <c r="I9" s="398">
        <v>30</v>
      </c>
      <c r="J9" s="398" t="s">
        <v>192</v>
      </c>
      <c r="K9" s="399" t="s">
        <v>55</v>
      </c>
      <c r="L9" s="399"/>
      <c r="M9" s="401">
        <v>30000</v>
      </c>
      <c r="N9" s="401"/>
      <c r="O9" s="401">
        <v>30000</v>
      </c>
      <c r="P9" s="401"/>
      <c r="Q9" s="422" t="s">
        <v>178</v>
      </c>
      <c r="R9" s="399" t="s">
        <v>179</v>
      </c>
      <c r="S9" s="19"/>
    </row>
    <row r="10" spans="1:19" s="11" customFormat="1" ht="45" x14ac:dyDescent="0.25">
      <c r="A10" s="402">
        <v>4</v>
      </c>
      <c r="B10" s="399">
        <v>6</v>
      </c>
      <c r="C10" s="399">
        <v>1</v>
      </c>
      <c r="D10" s="399">
        <v>13</v>
      </c>
      <c r="E10" s="399" t="s">
        <v>193</v>
      </c>
      <c r="F10" s="399" t="s">
        <v>194</v>
      </c>
      <c r="G10" s="402" t="s">
        <v>76</v>
      </c>
      <c r="H10" s="399" t="s">
        <v>187</v>
      </c>
      <c r="I10" s="399">
        <v>500</v>
      </c>
      <c r="J10" s="399" t="s">
        <v>195</v>
      </c>
      <c r="K10" s="399" t="s">
        <v>46</v>
      </c>
      <c r="L10" s="399"/>
      <c r="M10" s="401">
        <v>43000</v>
      </c>
      <c r="N10" s="401"/>
      <c r="O10" s="401">
        <v>43000</v>
      </c>
      <c r="P10" s="401"/>
      <c r="Q10" s="422" t="s">
        <v>178</v>
      </c>
      <c r="R10" s="399" t="s">
        <v>179</v>
      </c>
      <c r="S10" s="19"/>
    </row>
    <row r="11" spans="1:19" s="11" customFormat="1" ht="78.75" customHeight="1" x14ac:dyDescent="0.25">
      <c r="A11" s="402">
        <v>5</v>
      </c>
      <c r="B11" s="402">
        <v>1</v>
      </c>
      <c r="C11" s="402">
        <v>1</v>
      </c>
      <c r="D11" s="402">
        <v>6</v>
      </c>
      <c r="E11" s="399" t="s">
        <v>196</v>
      </c>
      <c r="F11" s="399" t="s">
        <v>197</v>
      </c>
      <c r="G11" s="402" t="s">
        <v>69</v>
      </c>
      <c r="H11" s="423" t="s">
        <v>198</v>
      </c>
      <c r="I11" s="402">
        <v>3000</v>
      </c>
      <c r="J11" s="398" t="s">
        <v>192</v>
      </c>
      <c r="K11" s="402" t="s">
        <v>46</v>
      </c>
      <c r="L11" s="423"/>
      <c r="M11" s="59">
        <v>20000</v>
      </c>
      <c r="N11" s="423"/>
      <c r="O11" s="59">
        <v>20000</v>
      </c>
      <c r="P11" s="423"/>
      <c r="Q11" s="422" t="s">
        <v>178</v>
      </c>
      <c r="R11" s="399" t="s">
        <v>179</v>
      </c>
      <c r="S11" s="19"/>
    </row>
    <row r="12" spans="1:19" ht="162" customHeight="1" x14ac:dyDescent="0.25">
      <c r="A12" s="402">
        <v>6</v>
      </c>
      <c r="B12" s="402">
        <v>1.2</v>
      </c>
      <c r="C12" s="402">
        <v>1</v>
      </c>
      <c r="D12" s="402">
        <v>6</v>
      </c>
      <c r="E12" s="402" t="s">
        <v>639</v>
      </c>
      <c r="F12" s="399" t="s">
        <v>640</v>
      </c>
      <c r="G12" s="402" t="s">
        <v>641</v>
      </c>
      <c r="H12" s="399" t="s">
        <v>642</v>
      </c>
      <c r="I12" s="402" t="s">
        <v>643</v>
      </c>
      <c r="J12" s="399" t="s">
        <v>644</v>
      </c>
      <c r="K12" s="402" t="s">
        <v>67</v>
      </c>
      <c r="L12" s="402"/>
      <c r="M12" s="59">
        <v>40000</v>
      </c>
      <c r="N12" s="402"/>
      <c r="O12" s="59">
        <v>40000</v>
      </c>
      <c r="P12" s="402"/>
      <c r="Q12" s="399" t="s">
        <v>178</v>
      </c>
      <c r="R12" s="399" t="s">
        <v>179</v>
      </c>
    </row>
    <row r="13" spans="1:19" ht="120" x14ac:dyDescent="0.25">
      <c r="A13" s="402">
        <v>7</v>
      </c>
      <c r="B13" s="402">
        <v>6</v>
      </c>
      <c r="C13" s="402">
        <v>1</v>
      </c>
      <c r="D13" s="402">
        <v>6</v>
      </c>
      <c r="E13" s="402" t="s">
        <v>645</v>
      </c>
      <c r="F13" s="399" t="s">
        <v>646</v>
      </c>
      <c r="G13" s="402" t="s">
        <v>647</v>
      </c>
      <c r="H13" s="402" t="s">
        <v>75</v>
      </c>
      <c r="I13" s="402">
        <v>30</v>
      </c>
      <c r="J13" s="399" t="s">
        <v>648</v>
      </c>
      <c r="K13" s="402" t="s">
        <v>611</v>
      </c>
      <c r="L13" s="402"/>
      <c r="M13" s="59">
        <v>40000</v>
      </c>
      <c r="N13" s="402"/>
      <c r="O13" s="59">
        <v>40000</v>
      </c>
      <c r="P13" s="402"/>
      <c r="Q13" s="399" t="s">
        <v>178</v>
      </c>
      <c r="R13" s="399" t="s">
        <v>179</v>
      </c>
    </row>
    <row r="14" spans="1:19" ht="149.25" customHeight="1" x14ac:dyDescent="0.25">
      <c r="A14" s="402">
        <v>8</v>
      </c>
      <c r="B14" s="402">
        <v>6</v>
      </c>
      <c r="C14" s="402">
        <v>1</v>
      </c>
      <c r="D14" s="402">
        <v>6</v>
      </c>
      <c r="E14" s="402" t="s">
        <v>649</v>
      </c>
      <c r="F14" s="399" t="s">
        <v>650</v>
      </c>
      <c r="G14" s="402" t="s">
        <v>647</v>
      </c>
      <c r="H14" s="402" t="s">
        <v>75</v>
      </c>
      <c r="I14" s="402">
        <v>70</v>
      </c>
      <c r="J14" s="399" t="s">
        <v>651</v>
      </c>
      <c r="K14" s="402" t="s">
        <v>611</v>
      </c>
      <c r="L14" s="402"/>
      <c r="M14" s="59">
        <v>60000</v>
      </c>
      <c r="N14" s="402"/>
      <c r="O14" s="59">
        <v>60000</v>
      </c>
      <c r="P14" s="402"/>
      <c r="Q14" s="399" t="s">
        <v>178</v>
      </c>
      <c r="R14" s="399" t="s">
        <v>179</v>
      </c>
    </row>
    <row r="15" spans="1:19" ht="51" customHeight="1" x14ac:dyDescent="0.25">
      <c r="A15" s="402">
        <v>9</v>
      </c>
      <c r="B15" s="402">
        <v>6</v>
      </c>
      <c r="C15" s="402">
        <v>1</v>
      </c>
      <c r="D15" s="402">
        <v>6</v>
      </c>
      <c r="E15" s="402" t="s">
        <v>652</v>
      </c>
      <c r="F15" s="399" t="s">
        <v>653</v>
      </c>
      <c r="G15" s="402" t="s">
        <v>647</v>
      </c>
      <c r="H15" s="402" t="s">
        <v>75</v>
      </c>
      <c r="I15" s="402">
        <v>150</v>
      </c>
      <c r="J15" s="402" t="s">
        <v>654</v>
      </c>
      <c r="K15" s="402" t="s">
        <v>611</v>
      </c>
      <c r="L15" s="402"/>
      <c r="M15" s="59">
        <v>47848</v>
      </c>
      <c r="N15" s="402"/>
      <c r="O15" s="59">
        <v>47848</v>
      </c>
      <c r="P15" s="402"/>
      <c r="Q15" s="399" t="s">
        <v>178</v>
      </c>
      <c r="R15" s="399" t="s">
        <v>179</v>
      </c>
    </row>
    <row r="17" spans="13:15" x14ac:dyDescent="0.25">
      <c r="M17" s="419"/>
      <c r="N17" s="637" t="s">
        <v>36</v>
      </c>
      <c r="O17" s="637"/>
    </row>
    <row r="18" spans="13:15" x14ac:dyDescent="0.25">
      <c r="M18" s="420"/>
      <c r="N18" s="185" t="s">
        <v>37</v>
      </c>
      <c r="O18" s="216" t="s">
        <v>38</v>
      </c>
    </row>
    <row r="19" spans="13:15" x14ac:dyDescent="0.25">
      <c r="M19" s="420" t="s">
        <v>2002</v>
      </c>
      <c r="N19" s="205">
        <v>9</v>
      </c>
      <c r="O19" s="217">
        <f>O7+O8+O9+O10+O11+O12+O13+O14+O15</f>
        <v>540000</v>
      </c>
    </row>
  </sheetData>
  <mergeCells count="15">
    <mergeCell ref="N17:O17"/>
    <mergeCell ref="Q4:Q5"/>
    <mergeCell ref="R4:R5"/>
    <mergeCell ref="O4:P4"/>
    <mergeCell ref="M4:N4"/>
    <mergeCell ref="F4:F5"/>
    <mergeCell ref="G4:G5"/>
    <mergeCell ref="H4:I4"/>
    <mergeCell ref="J4:J5"/>
    <mergeCell ref="K4:L4"/>
    <mergeCell ref="A4:A5"/>
    <mergeCell ref="B4:B5"/>
    <mergeCell ref="C4:C5"/>
    <mergeCell ref="D4:D5"/>
    <mergeCell ref="E4:E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19"/>
  <sheetViews>
    <sheetView topLeftCell="A7" zoomScale="70" zoomScaleNormal="70" workbookViewId="0">
      <selection activeCell="M17" sqref="M17:M19"/>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24" x14ac:dyDescent="0.25">
      <c r="A2" s="9" t="s">
        <v>2005</v>
      </c>
    </row>
    <row r="3" spans="1:24" x14ac:dyDescent="0.25">
      <c r="M3" s="2"/>
      <c r="N3" s="2"/>
      <c r="O3" s="2"/>
      <c r="P3" s="2"/>
    </row>
    <row r="4" spans="1:24" s="4" customFormat="1" ht="60"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24" s="4" customFormat="1"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3"/>
    </row>
    <row r="6" spans="1:24" s="4" customFormat="1"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3"/>
    </row>
    <row r="7" spans="1:24" s="11" customFormat="1" ht="93.75" customHeight="1" x14ac:dyDescent="0.25">
      <c r="A7" s="402">
        <v>1</v>
      </c>
      <c r="B7" s="399">
        <v>1</v>
      </c>
      <c r="C7" s="402">
        <v>1</v>
      </c>
      <c r="D7" s="399">
        <v>3</v>
      </c>
      <c r="E7" s="399" t="s">
        <v>199</v>
      </c>
      <c r="F7" s="399" t="s">
        <v>200</v>
      </c>
      <c r="G7" s="399" t="s">
        <v>69</v>
      </c>
      <c r="H7" s="399" t="s">
        <v>201</v>
      </c>
      <c r="I7" s="53" t="s">
        <v>47</v>
      </c>
      <c r="J7" s="399" t="s">
        <v>202</v>
      </c>
      <c r="K7" s="58" t="s">
        <v>2006</v>
      </c>
      <c r="L7" s="58"/>
      <c r="M7" s="59">
        <v>16688.7</v>
      </c>
      <c r="N7" s="402"/>
      <c r="O7" s="59">
        <v>16688.7</v>
      </c>
      <c r="P7" s="59"/>
      <c r="Q7" s="399" t="s">
        <v>204</v>
      </c>
      <c r="R7" s="399" t="s">
        <v>205</v>
      </c>
      <c r="S7" s="19"/>
    </row>
    <row r="8" spans="1:24" s="11" customFormat="1" ht="45" x14ac:dyDescent="0.25">
      <c r="A8" s="402">
        <v>2</v>
      </c>
      <c r="B8" s="399">
        <v>2</v>
      </c>
      <c r="C8" s="402">
        <v>1</v>
      </c>
      <c r="D8" s="399">
        <v>3</v>
      </c>
      <c r="E8" s="399" t="s">
        <v>206</v>
      </c>
      <c r="F8" s="399" t="s">
        <v>207</v>
      </c>
      <c r="G8" s="399" t="s">
        <v>69</v>
      </c>
      <c r="H8" s="399" t="s">
        <v>201</v>
      </c>
      <c r="I8" s="53" t="s">
        <v>47</v>
      </c>
      <c r="J8" s="399" t="s">
        <v>208</v>
      </c>
      <c r="K8" s="58" t="s">
        <v>203</v>
      </c>
      <c r="L8" s="58"/>
      <c r="M8" s="59">
        <v>3500</v>
      </c>
      <c r="N8" s="402"/>
      <c r="O8" s="59">
        <v>3500</v>
      </c>
      <c r="P8" s="59"/>
      <c r="Q8" s="399" t="s">
        <v>204</v>
      </c>
      <c r="R8" s="399" t="s">
        <v>205</v>
      </c>
      <c r="S8" s="19"/>
    </row>
    <row r="9" spans="1:24" ht="43.5" customHeight="1" x14ac:dyDescent="0.25">
      <c r="A9" s="402">
        <v>3</v>
      </c>
      <c r="B9" s="399">
        <v>1</v>
      </c>
      <c r="C9" s="399">
        <v>1</v>
      </c>
      <c r="D9" s="399">
        <v>9</v>
      </c>
      <c r="E9" s="399" t="s">
        <v>209</v>
      </c>
      <c r="F9" s="399" t="s">
        <v>210</v>
      </c>
      <c r="G9" s="399" t="s">
        <v>211</v>
      </c>
      <c r="H9" s="399" t="s">
        <v>212</v>
      </c>
      <c r="I9" s="402">
        <v>120</v>
      </c>
      <c r="J9" s="399" t="s">
        <v>213</v>
      </c>
      <c r="K9" s="402" t="s">
        <v>55</v>
      </c>
      <c r="L9" s="58"/>
      <c r="M9" s="401">
        <f>13000+311.3</f>
        <v>13311.3</v>
      </c>
      <c r="N9" s="424"/>
      <c r="O9" s="401">
        <f>M9</f>
        <v>13311.3</v>
      </c>
      <c r="P9" s="424"/>
      <c r="Q9" s="399" t="s">
        <v>204</v>
      </c>
      <c r="R9" s="399" t="s">
        <v>205</v>
      </c>
      <c r="S9" s="20"/>
    </row>
    <row r="10" spans="1:24" ht="75" x14ac:dyDescent="0.25">
      <c r="A10" s="399">
        <v>4</v>
      </c>
      <c r="B10" s="399">
        <v>3</v>
      </c>
      <c r="C10" s="399">
        <v>2</v>
      </c>
      <c r="D10" s="399">
        <v>10</v>
      </c>
      <c r="E10" s="399" t="s">
        <v>214</v>
      </c>
      <c r="F10" s="399" t="s">
        <v>215</v>
      </c>
      <c r="G10" s="399" t="s">
        <v>216</v>
      </c>
      <c r="H10" s="399" t="s">
        <v>217</v>
      </c>
      <c r="I10" s="402">
        <v>3</v>
      </c>
      <c r="J10" s="399" t="s">
        <v>218</v>
      </c>
      <c r="K10" s="402" t="s">
        <v>52</v>
      </c>
      <c r="L10" s="58"/>
      <c r="M10" s="401">
        <v>43000</v>
      </c>
      <c r="N10" s="424"/>
      <c r="O10" s="401">
        <v>43000</v>
      </c>
      <c r="P10" s="424"/>
      <c r="Q10" s="399" t="s">
        <v>204</v>
      </c>
      <c r="R10" s="399" t="s">
        <v>205</v>
      </c>
      <c r="S10" s="20"/>
    </row>
    <row r="11" spans="1:24" ht="45" x14ac:dyDescent="0.25">
      <c r="A11" s="399">
        <v>5</v>
      </c>
      <c r="B11" s="399">
        <v>3</v>
      </c>
      <c r="C11" s="399">
        <v>2</v>
      </c>
      <c r="D11" s="399">
        <v>10</v>
      </c>
      <c r="E11" s="399" t="s">
        <v>219</v>
      </c>
      <c r="F11" s="399" t="s">
        <v>220</v>
      </c>
      <c r="G11" s="399" t="s">
        <v>221</v>
      </c>
      <c r="H11" s="399" t="s">
        <v>222</v>
      </c>
      <c r="I11" s="402">
        <v>5</v>
      </c>
      <c r="J11" s="399" t="s">
        <v>202</v>
      </c>
      <c r="K11" s="402" t="s">
        <v>34</v>
      </c>
      <c r="L11" s="58"/>
      <c r="M11" s="401">
        <v>15000</v>
      </c>
      <c r="N11" s="424"/>
      <c r="O11" s="401">
        <v>15000</v>
      </c>
      <c r="P11" s="424"/>
      <c r="Q11" s="399" t="s">
        <v>204</v>
      </c>
      <c r="R11" s="399" t="s">
        <v>205</v>
      </c>
    </row>
    <row r="12" spans="1:24" ht="75" x14ac:dyDescent="0.25">
      <c r="A12" s="399">
        <v>6</v>
      </c>
      <c r="B12" s="399">
        <v>3</v>
      </c>
      <c r="C12" s="399">
        <v>2</v>
      </c>
      <c r="D12" s="399">
        <v>10</v>
      </c>
      <c r="E12" s="399" t="s">
        <v>223</v>
      </c>
      <c r="F12" s="399" t="s">
        <v>224</v>
      </c>
      <c r="G12" s="399" t="s">
        <v>225</v>
      </c>
      <c r="H12" s="399" t="s">
        <v>226</v>
      </c>
      <c r="I12" s="402" t="s">
        <v>227</v>
      </c>
      <c r="J12" s="399" t="s">
        <v>218</v>
      </c>
      <c r="K12" s="402" t="s">
        <v>34</v>
      </c>
      <c r="L12" s="58"/>
      <c r="M12" s="401">
        <f>65500-4227.95</f>
        <v>61272.05</v>
      </c>
      <c r="N12" s="424"/>
      <c r="O12" s="401">
        <f>M12</f>
        <v>61272.05</v>
      </c>
      <c r="P12" s="424"/>
      <c r="Q12" s="399" t="s">
        <v>204</v>
      </c>
      <c r="R12" s="399" t="s">
        <v>205</v>
      </c>
    </row>
    <row r="13" spans="1:24" ht="75" x14ac:dyDescent="0.25">
      <c r="A13" s="399">
        <v>7</v>
      </c>
      <c r="B13" s="402">
        <v>3</v>
      </c>
      <c r="C13" s="402">
        <v>2</v>
      </c>
      <c r="D13" s="399">
        <v>10</v>
      </c>
      <c r="E13" s="399" t="s">
        <v>228</v>
      </c>
      <c r="F13" s="399" t="s">
        <v>229</v>
      </c>
      <c r="G13" s="399" t="s">
        <v>230</v>
      </c>
      <c r="H13" s="399" t="s">
        <v>217</v>
      </c>
      <c r="I13" s="53" t="s">
        <v>47</v>
      </c>
      <c r="J13" s="399" t="s">
        <v>218</v>
      </c>
      <c r="K13" s="58" t="s">
        <v>43</v>
      </c>
      <c r="L13" s="399"/>
      <c r="M13" s="59">
        <v>30000</v>
      </c>
      <c r="N13" s="402"/>
      <c r="O13" s="59">
        <v>30000</v>
      </c>
      <c r="P13" s="402"/>
      <c r="Q13" s="399" t="s">
        <v>204</v>
      </c>
      <c r="R13" s="399" t="s">
        <v>205</v>
      </c>
    </row>
    <row r="14" spans="1:24" ht="75" x14ac:dyDescent="0.25">
      <c r="A14" s="399">
        <v>8</v>
      </c>
      <c r="B14" s="399">
        <v>2</v>
      </c>
      <c r="C14" s="399">
        <v>2</v>
      </c>
      <c r="D14" s="399">
        <v>12</v>
      </c>
      <c r="E14" s="399" t="s">
        <v>231</v>
      </c>
      <c r="F14" s="399" t="s">
        <v>232</v>
      </c>
      <c r="G14" s="399" t="s">
        <v>76</v>
      </c>
      <c r="H14" s="399" t="s">
        <v>233</v>
      </c>
      <c r="I14" s="402">
        <v>1</v>
      </c>
      <c r="J14" s="399" t="s">
        <v>218</v>
      </c>
      <c r="K14" s="402" t="s">
        <v>113</v>
      </c>
      <c r="L14" s="58"/>
      <c r="M14" s="401">
        <v>11500</v>
      </c>
      <c r="N14" s="424"/>
      <c r="O14" s="401">
        <v>11500</v>
      </c>
      <c r="P14" s="424"/>
      <c r="Q14" s="399" t="s">
        <v>204</v>
      </c>
      <c r="R14" s="399" t="s">
        <v>205</v>
      </c>
    </row>
    <row r="15" spans="1:24" ht="90" customHeight="1" x14ac:dyDescent="0.25">
      <c r="A15" s="399">
        <v>9</v>
      </c>
      <c r="B15" s="399">
        <v>1</v>
      </c>
      <c r="C15" s="399">
        <v>3</v>
      </c>
      <c r="D15" s="399">
        <v>13</v>
      </c>
      <c r="E15" s="399" t="s">
        <v>234</v>
      </c>
      <c r="F15" s="399" t="s">
        <v>235</v>
      </c>
      <c r="G15" s="399" t="s">
        <v>69</v>
      </c>
      <c r="H15" s="399" t="s">
        <v>201</v>
      </c>
      <c r="I15" s="402">
        <v>1</v>
      </c>
      <c r="J15" s="399" t="s">
        <v>202</v>
      </c>
      <c r="K15" s="402" t="s">
        <v>2007</v>
      </c>
      <c r="L15" s="58"/>
      <c r="M15" s="401">
        <v>15727.95</v>
      </c>
      <c r="N15" s="424"/>
      <c r="O15" s="401">
        <v>15727.95</v>
      </c>
      <c r="P15" s="424"/>
      <c r="Q15" s="399" t="s">
        <v>204</v>
      </c>
      <c r="R15" s="399" t="s">
        <v>205</v>
      </c>
      <c r="V15" s="4"/>
      <c r="W15" s="4"/>
      <c r="X15" s="4"/>
    </row>
    <row r="17" spans="13:21" x14ac:dyDescent="0.25">
      <c r="M17" s="419"/>
      <c r="N17" s="637" t="s">
        <v>36</v>
      </c>
      <c r="O17" s="637"/>
    </row>
    <row r="18" spans="13:21" x14ac:dyDescent="0.25">
      <c r="M18" s="420"/>
      <c r="N18" s="185" t="s">
        <v>37</v>
      </c>
      <c r="O18" s="216" t="s">
        <v>38</v>
      </c>
      <c r="U18" s="4"/>
    </row>
    <row r="19" spans="13:21" x14ac:dyDescent="0.25">
      <c r="M19" s="420" t="s">
        <v>2002</v>
      </c>
      <c r="N19" s="205">
        <v>9</v>
      </c>
      <c r="O19" s="217">
        <f>O7+O8+O9+O10+O11+O12+O13+O14+O15</f>
        <v>210000</v>
      </c>
      <c r="U19" s="4"/>
    </row>
  </sheetData>
  <mergeCells count="15">
    <mergeCell ref="O4:P4"/>
    <mergeCell ref="Q4:Q5"/>
    <mergeCell ref="R4:R5"/>
    <mergeCell ref="N17:O17"/>
    <mergeCell ref="F4:F5"/>
    <mergeCell ref="G4:G5"/>
    <mergeCell ref="H4:I4"/>
    <mergeCell ref="J4:J5"/>
    <mergeCell ref="K4:L4"/>
    <mergeCell ref="M4:N4"/>
    <mergeCell ref="A4:A5"/>
    <mergeCell ref="B4:B5"/>
    <mergeCell ref="C4:C5"/>
    <mergeCell ref="D4:D5"/>
    <mergeCell ref="E4: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14"/>
  <sheetViews>
    <sheetView zoomScale="80" zoomScaleNormal="80" workbookViewId="0">
      <selection activeCell="G12" sqref="G12"/>
    </sheetView>
  </sheetViews>
  <sheetFormatPr defaultRowHeight="15" x14ac:dyDescent="0.25"/>
  <cols>
    <col min="1" max="1" width="4.7109375" style="1" customWidth="1"/>
    <col min="2" max="2" width="10.28515625" style="1" customWidth="1"/>
    <col min="3" max="3" width="7.5703125" style="1" customWidth="1"/>
    <col min="4" max="4" width="9.42578125" style="1" customWidth="1"/>
    <col min="5" max="5" width="39.7109375" style="1" customWidth="1"/>
    <col min="6" max="6" width="58.7109375" style="1" customWidth="1"/>
    <col min="7" max="7" width="22.140625" style="1" customWidth="1"/>
    <col min="8" max="8" width="20.42578125" style="1" customWidth="1"/>
    <col min="9" max="9" width="12.140625" style="1" customWidth="1"/>
    <col min="10" max="10" width="32.140625" style="1" customWidth="1"/>
    <col min="11" max="16" width="12.140625" style="1" customWidth="1"/>
    <col min="17" max="18" width="18.42578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104" t="s">
        <v>2008</v>
      </c>
    </row>
    <row r="3" spans="1:19" x14ac:dyDescent="0.25">
      <c r="M3" s="2"/>
      <c r="N3" s="2"/>
      <c r="O3" s="2"/>
      <c r="P3" s="2"/>
    </row>
    <row r="4" spans="1:19" s="4" customFormat="1" ht="57"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x14ac:dyDescent="0.2">
      <c r="A5" s="587"/>
      <c r="B5" s="589"/>
      <c r="C5" s="589"/>
      <c r="D5" s="589"/>
      <c r="E5" s="587"/>
      <c r="F5" s="587"/>
      <c r="G5" s="587"/>
      <c r="H5" s="74" t="s">
        <v>14</v>
      </c>
      <c r="I5" s="74" t="s">
        <v>15</v>
      </c>
      <c r="J5" s="587"/>
      <c r="K5" s="75">
        <v>2020</v>
      </c>
      <c r="L5" s="75">
        <v>2021</v>
      </c>
      <c r="M5" s="5">
        <v>2020</v>
      </c>
      <c r="N5" s="5">
        <v>2021</v>
      </c>
      <c r="O5" s="5">
        <v>2020</v>
      </c>
      <c r="P5" s="5">
        <v>2021</v>
      </c>
      <c r="Q5" s="587"/>
      <c r="R5" s="589"/>
      <c r="S5" s="3"/>
    </row>
    <row r="6" spans="1:19" s="4" customFormat="1" x14ac:dyDescent="0.2">
      <c r="A6" s="73" t="s">
        <v>16</v>
      </c>
      <c r="B6" s="74" t="s">
        <v>17</v>
      </c>
      <c r="C6" s="74" t="s">
        <v>18</v>
      </c>
      <c r="D6" s="74" t="s">
        <v>19</v>
      </c>
      <c r="E6" s="73" t="s">
        <v>20</v>
      </c>
      <c r="F6" s="73" t="s">
        <v>21</v>
      </c>
      <c r="G6" s="73" t="s">
        <v>22</v>
      </c>
      <c r="H6" s="74" t="s">
        <v>23</v>
      </c>
      <c r="I6" s="74" t="s">
        <v>24</v>
      </c>
      <c r="J6" s="73" t="s">
        <v>25</v>
      </c>
      <c r="K6" s="75" t="s">
        <v>26</v>
      </c>
      <c r="L6" s="75" t="s">
        <v>27</v>
      </c>
      <c r="M6" s="76" t="s">
        <v>28</v>
      </c>
      <c r="N6" s="76" t="s">
        <v>29</v>
      </c>
      <c r="O6" s="76" t="s">
        <v>30</v>
      </c>
      <c r="P6" s="76" t="s">
        <v>31</v>
      </c>
      <c r="Q6" s="73" t="s">
        <v>32</v>
      </c>
      <c r="R6" s="74" t="s">
        <v>33</v>
      </c>
      <c r="S6" s="3"/>
    </row>
    <row r="7" spans="1:19" s="11" customFormat="1" ht="105" x14ac:dyDescent="0.25">
      <c r="A7" s="84">
        <v>1</v>
      </c>
      <c r="B7" s="78">
        <v>1</v>
      </c>
      <c r="C7" s="115">
        <v>1</v>
      </c>
      <c r="D7" s="78">
        <v>3</v>
      </c>
      <c r="E7" s="78" t="s">
        <v>575</v>
      </c>
      <c r="F7" s="78" t="s">
        <v>576</v>
      </c>
      <c r="G7" s="78" t="s">
        <v>577</v>
      </c>
      <c r="H7" s="78" t="s">
        <v>578</v>
      </c>
      <c r="I7" s="15" t="s">
        <v>47</v>
      </c>
      <c r="J7" s="78" t="s">
        <v>579</v>
      </c>
      <c r="K7" s="174" t="s">
        <v>52</v>
      </c>
      <c r="L7" s="174"/>
      <c r="M7" s="85">
        <v>80000</v>
      </c>
      <c r="N7" s="84"/>
      <c r="O7" s="85">
        <v>80000</v>
      </c>
      <c r="P7" s="85"/>
      <c r="Q7" s="77" t="s">
        <v>580</v>
      </c>
      <c r="R7" s="77" t="s">
        <v>581</v>
      </c>
      <c r="S7" s="19"/>
    </row>
    <row r="8" spans="1:19" ht="105" x14ac:dyDescent="0.25">
      <c r="A8" s="79">
        <v>2</v>
      </c>
      <c r="B8" s="90">
        <v>1.5</v>
      </c>
      <c r="C8" s="79">
        <v>5</v>
      </c>
      <c r="D8" s="77">
        <v>4</v>
      </c>
      <c r="E8" s="77" t="s">
        <v>582</v>
      </c>
      <c r="F8" s="77" t="s">
        <v>583</v>
      </c>
      <c r="G8" s="77" t="s">
        <v>51</v>
      </c>
      <c r="H8" s="77" t="s">
        <v>333</v>
      </c>
      <c r="I8" s="16" t="s">
        <v>584</v>
      </c>
      <c r="J8" s="77" t="s">
        <v>585</v>
      </c>
      <c r="K8" s="80" t="s">
        <v>52</v>
      </c>
      <c r="L8" s="80"/>
      <c r="M8" s="83">
        <v>60000</v>
      </c>
      <c r="N8" s="79"/>
      <c r="O8" s="83">
        <v>60000</v>
      </c>
      <c r="P8" s="83"/>
      <c r="Q8" s="77" t="s">
        <v>580</v>
      </c>
      <c r="R8" s="77" t="s">
        <v>581</v>
      </c>
      <c r="S8" s="20"/>
    </row>
    <row r="9" spans="1:19" ht="90" x14ac:dyDescent="0.25">
      <c r="A9" s="77">
        <v>3</v>
      </c>
      <c r="B9" s="77">
        <v>3</v>
      </c>
      <c r="C9" s="77">
        <v>1</v>
      </c>
      <c r="D9" s="77">
        <v>13</v>
      </c>
      <c r="E9" s="77" t="s">
        <v>586</v>
      </c>
      <c r="F9" s="77" t="s">
        <v>587</v>
      </c>
      <c r="G9" s="77" t="s">
        <v>72</v>
      </c>
      <c r="H9" s="77" t="s">
        <v>73</v>
      </c>
      <c r="I9" s="79">
        <v>1</v>
      </c>
      <c r="J9" s="77" t="s">
        <v>588</v>
      </c>
      <c r="K9" s="79" t="s">
        <v>34</v>
      </c>
      <c r="L9" s="80"/>
      <c r="M9" s="81">
        <v>155000</v>
      </c>
      <c r="N9" s="82"/>
      <c r="O9" s="81">
        <v>155000</v>
      </c>
      <c r="P9" s="82"/>
      <c r="Q9" s="77" t="s">
        <v>580</v>
      </c>
      <c r="R9" s="77" t="s">
        <v>581</v>
      </c>
      <c r="S9" s="20"/>
    </row>
    <row r="10" spans="1:19" ht="165" x14ac:dyDescent="0.25">
      <c r="A10" s="79">
        <v>4</v>
      </c>
      <c r="B10" s="90" t="s">
        <v>46</v>
      </c>
      <c r="C10" s="90">
        <v>1</v>
      </c>
      <c r="D10" s="77">
        <v>13</v>
      </c>
      <c r="E10" s="77" t="s">
        <v>589</v>
      </c>
      <c r="F10" s="77" t="s">
        <v>590</v>
      </c>
      <c r="G10" s="77" t="s">
        <v>51</v>
      </c>
      <c r="H10" s="77" t="s">
        <v>333</v>
      </c>
      <c r="I10" s="16" t="s">
        <v>591</v>
      </c>
      <c r="J10" s="77" t="s">
        <v>592</v>
      </c>
      <c r="K10" s="80" t="s">
        <v>52</v>
      </c>
      <c r="L10" s="80"/>
      <c r="M10" s="83">
        <v>90000</v>
      </c>
      <c r="N10" s="79"/>
      <c r="O10" s="83">
        <v>90000</v>
      </c>
      <c r="P10" s="83"/>
      <c r="Q10" s="77" t="s">
        <v>580</v>
      </c>
      <c r="R10" s="77" t="s">
        <v>581</v>
      </c>
      <c r="S10" s="20"/>
    </row>
    <row r="12" spans="1:19" x14ac:dyDescent="0.25">
      <c r="M12" s="419"/>
      <c r="N12" s="655" t="s">
        <v>36</v>
      </c>
      <c r="O12" s="656"/>
    </row>
    <row r="13" spans="1:19" x14ac:dyDescent="0.25">
      <c r="M13" s="420"/>
      <c r="N13" s="158" t="s">
        <v>37</v>
      </c>
      <c r="O13" s="158" t="s">
        <v>38</v>
      </c>
    </row>
    <row r="14" spans="1:19" x14ac:dyDescent="0.25">
      <c r="M14" s="420" t="s">
        <v>2002</v>
      </c>
      <c r="N14" s="79">
        <v>4</v>
      </c>
      <c r="O14" s="83">
        <f>O7+O8+O9+O10</f>
        <v>385000</v>
      </c>
    </row>
  </sheetData>
  <mergeCells count="15">
    <mergeCell ref="N12:O12"/>
    <mergeCell ref="F4:F5"/>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75"/>
  <sheetViews>
    <sheetView topLeftCell="G1" workbookViewId="0">
      <selection activeCell="M10" sqref="M10:M1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6" width="14.7109375" style="1" customWidth="1"/>
    <col min="17" max="17" width="16.71093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104" t="s">
        <v>2009</v>
      </c>
    </row>
    <row r="4" spans="1:19" s="4" customFormat="1" ht="47.25" customHeight="1" x14ac:dyDescent="0.25">
      <c r="A4" s="661" t="s">
        <v>0</v>
      </c>
      <c r="B4" s="646" t="s">
        <v>1</v>
      </c>
      <c r="C4" s="646" t="s">
        <v>2</v>
      </c>
      <c r="D4" s="646" t="s">
        <v>3</v>
      </c>
      <c r="E4" s="661" t="s">
        <v>4</v>
      </c>
      <c r="F4" s="661" t="s">
        <v>5</v>
      </c>
      <c r="G4" s="661" t="s">
        <v>6</v>
      </c>
      <c r="H4" s="664" t="s">
        <v>7</v>
      </c>
      <c r="I4" s="664"/>
      <c r="J4" s="661" t="s">
        <v>8</v>
      </c>
      <c r="K4" s="665" t="s">
        <v>9</v>
      </c>
      <c r="L4" s="656"/>
      <c r="M4" s="666" t="s">
        <v>10</v>
      </c>
      <c r="N4" s="666"/>
      <c r="O4" s="666" t="s">
        <v>11</v>
      </c>
      <c r="P4" s="666"/>
      <c r="Q4" s="661" t="s">
        <v>12</v>
      </c>
      <c r="R4" s="646" t="s">
        <v>13</v>
      </c>
      <c r="S4" s="3"/>
    </row>
    <row r="5" spans="1:19" s="4" customFormat="1" ht="35.25" customHeight="1" x14ac:dyDescent="0.2">
      <c r="A5" s="662"/>
      <c r="B5" s="647"/>
      <c r="C5" s="647"/>
      <c r="D5" s="647"/>
      <c r="E5" s="662"/>
      <c r="F5" s="662"/>
      <c r="G5" s="662"/>
      <c r="H5" s="108" t="s">
        <v>14</v>
      </c>
      <c r="I5" s="108" t="s">
        <v>15</v>
      </c>
      <c r="J5" s="662"/>
      <c r="K5" s="170">
        <v>2020</v>
      </c>
      <c r="L5" s="170">
        <v>2021</v>
      </c>
      <c r="M5" s="170">
        <v>2020</v>
      </c>
      <c r="N5" s="170">
        <v>2021</v>
      </c>
      <c r="O5" s="170">
        <v>2020</v>
      </c>
      <c r="P5" s="170">
        <v>2021</v>
      </c>
      <c r="Q5" s="662"/>
      <c r="R5" s="647"/>
      <c r="S5" s="3"/>
    </row>
    <row r="6" spans="1:19" s="4" customFormat="1" ht="15.75" customHeight="1" x14ac:dyDescent="0.2">
      <c r="A6" s="172" t="s">
        <v>16</v>
      </c>
      <c r="B6" s="108" t="s">
        <v>17</v>
      </c>
      <c r="C6" s="108" t="s">
        <v>18</v>
      </c>
      <c r="D6" s="108" t="s">
        <v>19</v>
      </c>
      <c r="E6" s="172" t="s">
        <v>20</v>
      </c>
      <c r="F6" s="172" t="s">
        <v>21</v>
      </c>
      <c r="G6" s="172" t="s">
        <v>22</v>
      </c>
      <c r="H6" s="108" t="s">
        <v>23</v>
      </c>
      <c r="I6" s="108" t="s">
        <v>24</v>
      </c>
      <c r="J6" s="172" t="s">
        <v>25</v>
      </c>
      <c r="K6" s="170" t="s">
        <v>26</v>
      </c>
      <c r="L6" s="170" t="s">
        <v>27</v>
      </c>
      <c r="M6" s="171" t="s">
        <v>28</v>
      </c>
      <c r="N6" s="171" t="s">
        <v>29</v>
      </c>
      <c r="O6" s="171" t="s">
        <v>30</v>
      </c>
      <c r="P6" s="171" t="s">
        <v>31</v>
      </c>
      <c r="Q6" s="172" t="s">
        <v>32</v>
      </c>
      <c r="R6" s="108" t="s">
        <v>33</v>
      </c>
      <c r="S6" s="3"/>
    </row>
    <row r="7" spans="1:19" ht="59.25" customHeight="1" x14ac:dyDescent="0.25">
      <c r="A7" s="663">
        <v>1</v>
      </c>
      <c r="B7" s="608" t="s">
        <v>133</v>
      </c>
      <c r="C7" s="608">
        <v>5</v>
      </c>
      <c r="D7" s="608">
        <v>4</v>
      </c>
      <c r="E7" s="608" t="s">
        <v>593</v>
      </c>
      <c r="F7" s="608" t="s">
        <v>594</v>
      </c>
      <c r="G7" s="608" t="s">
        <v>595</v>
      </c>
      <c r="H7" s="77" t="s">
        <v>596</v>
      </c>
      <c r="I7" s="77">
        <v>300</v>
      </c>
      <c r="J7" s="608" t="s">
        <v>527</v>
      </c>
      <c r="K7" s="608" t="s">
        <v>34</v>
      </c>
      <c r="L7" s="608"/>
      <c r="M7" s="657">
        <v>40000</v>
      </c>
      <c r="N7" s="657"/>
      <c r="O7" s="657">
        <v>40000</v>
      </c>
      <c r="P7" s="659"/>
      <c r="Q7" s="608" t="s">
        <v>597</v>
      </c>
      <c r="R7" s="608" t="s">
        <v>598</v>
      </c>
      <c r="S7" s="184"/>
    </row>
    <row r="8" spans="1:19" ht="59.25" customHeight="1" x14ac:dyDescent="0.25">
      <c r="A8" s="663"/>
      <c r="B8" s="609"/>
      <c r="C8" s="609"/>
      <c r="D8" s="609"/>
      <c r="E8" s="609"/>
      <c r="F8" s="609"/>
      <c r="G8" s="609"/>
      <c r="H8" s="77" t="s">
        <v>64</v>
      </c>
      <c r="I8" s="77">
        <v>5</v>
      </c>
      <c r="J8" s="609"/>
      <c r="K8" s="609"/>
      <c r="L8" s="609"/>
      <c r="M8" s="658"/>
      <c r="N8" s="658"/>
      <c r="O8" s="658"/>
      <c r="P8" s="660"/>
      <c r="Q8" s="609"/>
      <c r="R8" s="609"/>
      <c r="S8" s="184"/>
    </row>
    <row r="9" spans="1:19" x14ac:dyDescent="0.25">
      <c r="M9" s="2"/>
      <c r="N9" s="2"/>
      <c r="O9" s="2"/>
      <c r="P9" s="2"/>
    </row>
    <row r="10" spans="1:19" x14ac:dyDescent="0.25">
      <c r="M10" s="419"/>
      <c r="N10" s="655" t="s">
        <v>36</v>
      </c>
      <c r="O10" s="656"/>
      <c r="P10" s="2"/>
    </row>
    <row r="11" spans="1:19" x14ac:dyDescent="0.25">
      <c r="M11" s="420"/>
      <c r="N11" s="101" t="s">
        <v>37</v>
      </c>
      <c r="O11" s="101" t="s">
        <v>38</v>
      </c>
      <c r="P11" s="2"/>
    </row>
    <row r="12" spans="1:19" x14ac:dyDescent="0.25">
      <c r="M12" s="420" t="s">
        <v>2002</v>
      </c>
      <c r="N12" s="186">
        <v>1</v>
      </c>
      <c r="O12" s="83">
        <v>40000</v>
      </c>
      <c r="P12" s="2"/>
    </row>
    <row r="13" spans="1:19" x14ac:dyDescent="0.25">
      <c r="M13" s="2"/>
      <c r="N13" s="2"/>
      <c r="O13" s="2"/>
      <c r="P13" s="2"/>
    </row>
    <row r="14" spans="1:19" x14ac:dyDescent="0.25">
      <c r="M14" s="2"/>
      <c r="N14" s="2"/>
      <c r="O14" s="2"/>
      <c r="P14" s="2"/>
    </row>
    <row r="15" spans="1:19" x14ac:dyDescent="0.25">
      <c r="M15" s="2"/>
      <c r="N15" s="2"/>
      <c r="O15" s="2"/>
      <c r="P15" s="2"/>
    </row>
    <row r="16" spans="1:19" x14ac:dyDescent="0.25">
      <c r="M16" s="2"/>
      <c r="N16" s="2"/>
      <c r="O16" s="2"/>
      <c r="P16" s="2"/>
    </row>
    <row r="17" spans="13:16" x14ac:dyDescent="0.25">
      <c r="M17" s="2"/>
      <c r="N17" s="2"/>
      <c r="O17" s="2"/>
      <c r="P17" s="2"/>
    </row>
    <row r="18" spans="13:16" x14ac:dyDescent="0.25">
      <c r="M18" s="2"/>
      <c r="N18" s="2"/>
      <c r="O18" s="2"/>
      <c r="P18" s="2"/>
    </row>
    <row r="19" spans="13:16" x14ac:dyDescent="0.25">
      <c r="M19" s="2"/>
      <c r="N19" s="2"/>
      <c r="O19" s="2"/>
      <c r="P19" s="2"/>
    </row>
    <row r="20" spans="13:16" x14ac:dyDescent="0.25">
      <c r="M20" s="2"/>
      <c r="N20" s="2"/>
      <c r="O20" s="2"/>
      <c r="P20" s="2"/>
    </row>
    <row r="21" spans="13:16" x14ac:dyDescent="0.25">
      <c r="M21" s="2"/>
      <c r="N21" s="2"/>
      <c r="O21" s="2"/>
      <c r="P21" s="2"/>
    </row>
    <row r="22" spans="13:16" x14ac:dyDescent="0.25">
      <c r="M22" s="2"/>
      <c r="N22" s="2"/>
      <c r="O22" s="2"/>
      <c r="P22" s="2"/>
    </row>
    <row r="23" spans="13:16" x14ac:dyDescent="0.25">
      <c r="M23" s="2"/>
      <c r="N23" s="2"/>
      <c r="O23" s="2"/>
      <c r="P23" s="2"/>
    </row>
    <row r="24" spans="13:16" x14ac:dyDescent="0.25">
      <c r="M24" s="2"/>
      <c r="N24" s="2"/>
      <c r="O24" s="2"/>
      <c r="P24" s="2"/>
    </row>
    <row r="25" spans="13:16" x14ac:dyDescent="0.25">
      <c r="M25" s="2"/>
      <c r="N25" s="2"/>
      <c r="O25" s="2"/>
      <c r="P25" s="2"/>
    </row>
    <row r="26" spans="13:16" x14ac:dyDescent="0.25">
      <c r="M26" s="2"/>
      <c r="N26" s="2"/>
      <c r="O26" s="2"/>
      <c r="P26" s="2"/>
    </row>
    <row r="27" spans="13:16" x14ac:dyDescent="0.25">
      <c r="M27" s="2"/>
      <c r="N27" s="2"/>
      <c r="O27" s="2"/>
      <c r="P27" s="2"/>
    </row>
    <row r="28" spans="13:16" x14ac:dyDescent="0.25">
      <c r="M28" s="2"/>
      <c r="N28" s="2"/>
      <c r="O28" s="2"/>
      <c r="P28" s="2"/>
    </row>
    <row r="29" spans="13:16" x14ac:dyDescent="0.25">
      <c r="M29" s="2"/>
      <c r="N29" s="2"/>
      <c r="O29" s="2"/>
      <c r="P29" s="2"/>
    </row>
    <row r="30" spans="13:16" x14ac:dyDescent="0.25">
      <c r="M30" s="2"/>
      <c r="N30" s="2"/>
      <c r="O30" s="2"/>
      <c r="P30" s="2"/>
    </row>
    <row r="31" spans="13:16" x14ac:dyDescent="0.25">
      <c r="M31" s="2"/>
      <c r="N31" s="2"/>
      <c r="O31" s="2"/>
      <c r="P31" s="2"/>
    </row>
    <row r="32" spans="13:16" x14ac:dyDescent="0.25">
      <c r="M32" s="2"/>
      <c r="N32" s="2"/>
      <c r="O32" s="2"/>
      <c r="P32" s="2"/>
    </row>
    <row r="33" spans="13:16" x14ac:dyDescent="0.25">
      <c r="M33" s="2"/>
      <c r="N33" s="2"/>
      <c r="O33" s="2"/>
      <c r="P33" s="2"/>
    </row>
    <row r="34" spans="13:16" x14ac:dyDescent="0.25">
      <c r="M34" s="2"/>
      <c r="N34" s="2"/>
      <c r="O34" s="2"/>
      <c r="P34" s="2"/>
    </row>
    <row r="35" spans="13:16" x14ac:dyDescent="0.25">
      <c r="M35" s="2"/>
      <c r="N35" s="2"/>
      <c r="O35" s="2"/>
      <c r="P35" s="2"/>
    </row>
    <row r="36" spans="13:16" x14ac:dyDescent="0.25">
      <c r="M36" s="2"/>
      <c r="N36" s="2"/>
      <c r="O36" s="2"/>
      <c r="P36" s="2"/>
    </row>
    <row r="37" spans="13:16" x14ac:dyDescent="0.25">
      <c r="M37" s="2"/>
      <c r="N37" s="2"/>
      <c r="O37" s="2"/>
      <c r="P37" s="2"/>
    </row>
    <row r="38" spans="13:16" x14ac:dyDescent="0.25">
      <c r="M38" s="2"/>
      <c r="N38" s="2"/>
      <c r="O38" s="2"/>
      <c r="P38" s="2"/>
    </row>
    <row r="39" spans="13:16" x14ac:dyDescent="0.25">
      <c r="M39" s="2"/>
      <c r="N39" s="2"/>
      <c r="O39" s="2"/>
      <c r="P39" s="2"/>
    </row>
    <row r="40" spans="13:16" x14ac:dyDescent="0.25">
      <c r="M40" s="2"/>
      <c r="N40" s="2"/>
      <c r="O40" s="2"/>
      <c r="P40" s="2"/>
    </row>
    <row r="41" spans="13:16" x14ac:dyDescent="0.25">
      <c r="M41" s="2"/>
      <c r="N41" s="2"/>
      <c r="O41" s="2"/>
      <c r="P41" s="2"/>
    </row>
    <row r="42" spans="13:16" x14ac:dyDescent="0.25">
      <c r="M42" s="2"/>
      <c r="N42" s="2"/>
      <c r="O42" s="2"/>
      <c r="P42" s="2"/>
    </row>
    <row r="43" spans="13:16" x14ac:dyDescent="0.25">
      <c r="M43" s="2"/>
      <c r="N43" s="2"/>
      <c r="O43" s="2"/>
      <c r="P43" s="2"/>
    </row>
    <row r="44" spans="13:16" x14ac:dyDescent="0.25">
      <c r="M44" s="2"/>
      <c r="N44" s="2"/>
      <c r="O44" s="2"/>
      <c r="P44" s="2"/>
    </row>
    <row r="45" spans="13:16" x14ac:dyDescent="0.25">
      <c r="M45" s="2"/>
      <c r="N45" s="2"/>
      <c r="O45" s="2"/>
      <c r="P45" s="2"/>
    </row>
    <row r="46" spans="13:16" x14ac:dyDescent="0.25">
      <c r="M46" s="2"/>
      <c r="N46" s="2"/>
      <c r="O46" s="2"/>
      <c r="P46" s="2"/>
    </row>
    <row r="47" spans="13:16" x14ac:dyDescent="0.25">
      <c r="M47" s="2"/>
      <c r="N47" s="2"/>
      <c r="O47" s="2"/>
      <c r="P47" s="2"/>
    </row>
    <row r="48" spans="13:16" x14ac:dyDescent="0.25">
      <c r="M48" s="2"/>
      <c r="N48" s="2"/>
      <c r="O48" s="2"/>
      <c r="P48" s="2"/>
    </row>
    <row r="49" spans="13:16" x14ac:dyDescent="0.25">
      <c r="M49" s="2"/>
      <c r="N49" s="2"/>
      <c r="O49" s="2"/>
      <c r="P49" s="2"/>
    </row>
    <row r="50" spans="13:16" x14ac:dyDescent="0.25">
      <c r="M50" s="2"/>
      <c r="N50" s="2"/>
      <c r="O50" s="2"/>
      <c r="P50" s="2"/>
    </row>
    <row r="51" spans="13:16" x14ac:dyDescent="0.25">
      <c r="M51" s="2"/>
      <c r="N51" s="2"/>
      <c r="O51" s="2"/>
      <c r="P51" s="2"/>
    </row>
    <row r="52" spans="13:16" x14ac:dyDescent="0.25">
      <c r="M52" s="2"/>
      <c r="N52" s="2"/>
      <c r="O52" s="2"/>
      <c r="P52" s="2"/>
    </row>
    <row r="53" spans="13:16" x14ac:dyDescent="0.25">
      <c r="M53" s="2"/>
      <c r="N53" s="2"/>
      <c r="O53" s="2"/>
      <c r="P53" s="2"/>
    </row>
    <row r="54" spans="13:16" x14ac:dyDescent="0.25">
      <c r="M54" s="2"/>
      <c r="N54" s="2"/>
      <c r="O54" s="2"/>
      <c r="P54" s="2"/>
    </row>
    <row r="55" spans="13:16" x14ac:dyDescent="0.25">
      <c r="M55" s="2"/>
      <c r="N55" s="2"/>
      <c r="O55" s="2"/>
      <c r="P55" s="2"/>
    </row>
    <row r="56" spans="13:16" x14ac:dyDescent="0.25">
      <c r="M56" s="2"/>
      <c r="N56" s="2"/>
      <c r="O56" s="2"/>
      <c r="P56" s="2"/>
    </row>
    <row r="57" spans="13:16" x14ac:dyDescent="0.25">
      <c r="M57" s="2"/>
      <c r="N57" s="2"/>
      <c r="O57" s="2"/>
      <c r="P57" s="2"/>
    </row>
    <row r="58" spans="13:16" x14ac:dyDescent="0.25">
      <c r="M58" s="2"/>
      <c r="N58" s="2"/>
      <c r="O58" s="2"/>
      <c r="P58" s="2"/>
    </row>
    <row r="59" spans="13:16" x14ac:dyDescent="0.25">
      <c r="M59" s="2"/>
      <c r="N59" s="2"/>
      <c r="O59" s="2"/>
      <c r="P59" s="2"/>
    </row>
    <row r="60" spans="13:16" x14ac:dyDescent="0.25">
      <c r="M60" s="2"/>
      <c r="N60" s="2"/>
      <c r="O60" s="2"/>
      <c r="P60" s="2"/>
    </row>
    <row r="61" spans="13:16" x14ac:dyDescent="0.25">
      <c r="M61" s="2"/>
      <c r="N61" s="2"/>
      <c r="O61" s="2"/>
      <c r="P61" s="2"/>
    </row>
    <row r="62" spans="13:16" x14ac:dyDescent="0.25">
      <c r="M62" s="2"/>
      <c r="N62" s="2"/>
      <c r="O62" s="2"/>
      <c r="P62" s="2"/>
    </row>
    <row r="63" spans="13:16" x14ac:dyDescent="0.25">
      <c r="M63" s="2"/>
      <c r="N63" s="2"/>
      <c r="O63" s="2"/>
      <c r="P63" s="2"/>
    </row>
    <row r="64" spans="13:16" x14ac:dyDescent="0.25">
      <c r="M64" s="2"/>
      <c r="N64" s="2"/>
      <c r="O64" s="2"/>
      <c r="P64" s="2"/>
    </row>
    <row r="65" spans="13:16" x14ac:dyDescent="0.25">
      <c r="M65" s="2"/>
      <c r="N65" s="2"/>
      <c r="O65" s="2"/>
      <c r="P65" s="2"/>
    </row>
    <row r="66" spans="13:16" x14ac:dyDescent="0.25">
      <c r="M66" s="2"/>
      <c r="N66" s="2"/>
      <c r="O66" s="2"/>
      <c r="P66" s="2"/>
    </row>
    <row r="67" spans="13:16" x14ac:dyDescent="0.25">
      <c r="M67" s="2"/>
      <c r="N67" s="2"/>
      <c r="O67" s="2"/>
      <c r="P67" s="2"/>
    </row>
    <row r="68" spans="13:16" x14ac:dyDescent="0.25">
      <c r="M68" s="2"/>
      <c r="N68" s="2"/>
      <c r="O68" s="2"/>
      <c r="P68" s="2"/>
    </row>
    <row r="69" spans="13:16" x14ac:dyDescent="0.25">
      <c r="M69" s="2"/>
      <c r="N69" s="2"/>
      <c r="O69" s="2"/>
      <c r="P69" s="2"/>
    </row>
    <row r="70" spans="13:16" x14ac:dyDescent="0.25">
      <c r="M70" s="2"/>
      <c r="N70" s="2"/>
      <c r="O70" s="2"/>
      <c r="P70" s="2"/>
    </row>
    <row r="71" spans="13:16" x14ac:dyDescent="0.25">
      <c r="M71" s="2"/>
      <c r="N71" s="2"/>
    </row>
    <row r="72" spans="13:16" x14ac:dyDescent="0.25">
      <c r="M72" s="2"/>
      <c r="N72" s="2"/>
    </row>
    <row r="73" spans="13:16" x14ac:dyDescent="0.25">
      <c r="M73" s="2"/>
      <c r="N73" s="2"/>
    </row>
    <row r="74" spans="13:16" x14ac:dyDescent="0.25">
      <c r="M74" s="2"/>
      <c r="N74" s="2"/>
    </row>
    <row r="75" spans="13:16" x14ac:dyDescent="0.25">
      <c r="M75" s="2"/>
      <c r="N75" s="2"/>
    </row>
  </sheetData>
  <mergeCells count="31">
    <mergeCell ref="N10:O10"/>
    <mergeCell ref="F4:F5"/>
    <mergeCell ref="A4:A5"/>
    <mergeCell ref="B4:B5"/>
    <mergeCell ref="C4:C5"/>
    <mergeCell ref="D4:D5"/>
    <mergeCell ref="E4:E5"/>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Q7:Q8"/>
    <mergeCell ref="R7:R8"/>
    <mergeCell ref="K7:K8"/>
    <mergeCell ref="L7:L8"/>
    <mergeCell ref="M7:M8"/>
    <mergeCell ref="N7:N8"/>
    <mergeCell ref="O7:O8"/>
    <mergeCell ref="P7:P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36"/>
  <sheetViews>
    <sheetView topLeftCell="A28" zoomScale="70" zoomScaleNormal="70" workbookViewId="0">
      <selection activeCell="M34" sqref="M34:M36"/>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4" t="s">
        <v>2010</v>
      </c>
    </row>
    <row r="3" spans="1:19" x14ac:dyDescent="0.25">
      <c r="M3" s="2"/>
      <c r="N3" s="2"/>
      <c r="O3" s="2"/>
      <c r="P3" s="2"/>
    </row>
    <row r="4" spans="1:19" s="4" customFormat="1" ht="47.25" customHeight="1" x14ac:dyDescent="0.25">
      <c r="A4" s="586" t="s">
        <v>0</v>
      </c>
      <c r="B4" s="588" t="s">
        <v>1</v>
      </c>
      <c r="C4" s="588" t="s">
        <v>2</v>
      </c>
      <c r="D4" s="588" t="s">
        <v>3</v>
      </c>
      <c r="E4" s="586" t="s">
        <v>4</v>
      </c>
      <c r="F4" s="586" t="s">
        <v>5</v>
      </c>
      <c r="G4" s="586" t="s">
        <v>6</v>
      </c>
      <c r="H4" s="594" t="s">
        <v>7</v>
      </c>
      <c r="I4" s="594"/>
      <c r="J4" s="586" t="s">
        <v>8</v>
      </c>
      <c r="K4" s="595" t="s">
        <v>9</v>
      </c>
      <c r="L4" s="596"/>
      <c r="M4" s="597" t="s">
        <v>10</v>
      </c>
      <c r="N4" s="597"/>
      <c r="O4" s="597" t="s">
        <v>11</v>
      </c>
      <c r="P4" s="597"/>
      <c r="Q4" s="586" t="s">
        <v>12</v>
      </c>
      <c r="R4" s="588" t="s">
        <v>13</v>
      </c>
      <c r="S4" s="3"/>
    </row>
    <row r="5" spans="1:19" s="4" customFormat="1" ht="35.25" customHeight="1" x14ac:dyDescent="0.2">
      <c r="A5" s="587"/>
      <c r="B5" s="589"/>
      <c r="C5" s="589"/>
      <c r="D5" s="589"/>
      <c r="E5" s="587"/>
      <c r="F5" s="587"/>
      <c r="G5" s="587"/>
      <c r="H5" s="29" t="s">
        <v>14</v>
      </c>
      <c r="I5" s="29" t="s">
        <v>15</v>
      </c>
      <c r="J5" s="587"/>
      <c r="K5" s="30">
        <v>2020</v>
      </c>
      <c r="L5" s="30">
        <v>2021</v>
      </c>
      <c r="M5" s="5">
        <v>2020</v>
      </c>
      <c r="N5" s="5">
        <v>2021</v>
      </c>
      <c r="O5" s="5">
        <v>2020</v>
      </c>
      <c r="P5" s="5">
        <v>2021</v>
      </c>
      <c r="Q5" s="587"/>
      <c r="R5" s="589"/>
      <c r="S5" s="3"/>
    </row>
    <row r="6" spans="1:19" s="4" customFormat="1" ht="15.75" customHeight="1" x14ac:dyDescent="0.2">
      <c r="A6" s="27" t="s">
        <v>16</v>
      </c>
      <c r="B6" s="29" t="s">
        <v>17</v>
      </c>
      <c r="C6" s="29" t="s">
        <v>18</v>
      </c>
      <c r="D6" s="29" t="s">
        <v>19</v>
      </c>
      <c r="E6" s="27" t="s">
        <v>20</v>
      </c>
      <c r="F6" s="27" t="s">
        <v>21</v>
      </c>
      <c r="G6" s="27" t="s">
        <v>22</v>
      </c>
      <c r="H6" s="29" t="s">
        <v>23</v>
      </c>
      <c r="I6" s="29" t="s">
        <v>24</v>
      </c>
      <c r="J6" s="27" t="s">
        <v>25</v>
      </c>
      <c r="K6" s="30" t="s">
        <v>26</v>
      </c>
      <c r="L6" s="30" t="s">
        <v>27</v>
      </c>
      <c r="M6" s="31" t="s">
        <v>28</v>
      </c>
      <c r="N6" s="31" t="s">
        <v>29</v>
      </c>
      <c r="O6" s="31" t="s">
        <v>30</v>
      </c>
      <c r="P6" s="31" t="s">
        <v>31</v>
      </c>
      <c r="Q6" s="27" t="s">
        <v>32</v>
      </c>
      <c r="R6" s="29" t="s">
        <v>33</v>
      </c>
      <c r="S6" s="3"/>
    </row>
    <row r="7" spans="1:19" ht="90.75" customHeight="1" x14ac:dyDescent="0.25">
      <c r="A7" s="667">
        <v>1</v>
      </c>
      <c r="B7" s="617" t="s">
        <v>133</v>
      </c>
      <c r="C7" s="617">
        <v>1</v>
      </c>
      <c r="D7" s="617">
        <v>3</v>
      </c>
      <c r="E7" s="617" t="s">
        <v>239</v>
      </c>
      <c r="F7" s="617" t="s">
        <v>240</v>
      </c>
      <c r="G7" s="617" t="s">
        <v>311</v>
      </c>
      <c r="H7" s="55" t="s">
        <v>241</v>
      </c>
      <c r="I7" s="53" t="s">
        <v>242</v>
      </c>
      <c r="J7" s="667" t="s">
        <v>243</v>
      </c>
      <c r="K7" s="667" t="s">
        <v>34</v>
      </c>
      <c r="L7" s="667"/>
      <c r="M7" s="668">
        <v>300000</v>
      </c>
      <c r="N7" s="667"/>
      <c r="O7" s="668">
        <v>300000</v>
      </c>
      <c r="P7" s="667"/>
      <c r="Q7" s="667" t="s">
        <v>237</v>
      </c>
      <c r="R7" s="667" t="s">
        <v>238</v>
      </c>
      <c r="S7" s="20"/>
    </row>
    <row r="8" spans="1:19" ht="63.75" customHeight="1" x14ac:dyDescent="0.25">
      <c r="A8" s="667"/>
      <c r="B8" s="618"/>
      <c r="C8" s="618"/>
      <c r="D8" s="618"/>
      <c r="E8" s="618"/>
      <c r="F8" s="618"/>
      <c r="G8" s="618"/>
      <c r="H8" s="55" t="s">
        <v>244</v>
      </c>
      <c r="I8" s="53" t="s">
        <v>245</v>
      </c>
      <c r="J8" s="667"/>
      <c r="K8" s="667"/>
      <c r="L8" s="667"/>
      <c r="M8" s="668"/>
      <c r="N8" s="667"/>
      <c r="O8" s="668"/>
      <c r="P8" s="667"/>
      <c r="Q8" s="667"/>
      <c r="R8" s="667"/>
      <c r="S8" s="20"/>
    </row>
    <row r="9" spans="1:19" ht="56.25" customHeight="1" x14ac:dyDescent="0.25">
      <c r="A9" s="667"/>
      <c r="B9" s="618"/>
      <c r="C9" s="618"/>
      <c r="D9" s="618"/>
      <c r="E9" s="618"/>
      <c r="F9" s="618"/>
      <c r="G9" s="618"/>
      <c r="H9" s="55" t="s">
        <v>246</v>
      </c>
      <c r="I9" s="53" t="s">
        <v>249</v>
      </c>
      <c r="J9" s="667"/>
      <c r="K9" s="667"/>
      <c r="L9" s="667"/>
      <c r="M9" s="668"/>
      <c r="N9" s="667"/>
      <c r="O9" s="668"/>
      <c r="P9" s="667"/>
      <c r="Q9" s="667"/>
      <c r="R9" s="667"/>
      <c r="S9" s="20"/>
    </row>
    <row r="10" spans="1:19" ht="81" customHeight="1" x14ac:dyDescent="0.25">
      <c r="A10" s="667"/>
      <c r="B10" s="618"/>
      <c r="C10" s="618"/>
      <c r="D10" s="618"/>
      <c r="E10" s="618"/>
      <c r="F10" s="618"/>
      <c r="G10" s="618"/>
      <c r="H10" s="55" t="s">
        <v>247</v>
      </c>
      <c r="I10" s="53" t="s">
        <v>248</v>
      </c>
      <c r="J10" s="667"/>
      <c r="K10" s="667"/>
      <c r="L10" s="667"/>
      <c r="M10" s="668"/>
      <c r="N10" s="667"/>
      <c r="O10" s="668"/>
      <c r="P10" s="667"/>
      <c r="Q10" s="667"/>
      <c r="R10" s="667"/>
      <c r="S10" s="20"/>
    </row>
    <row r="11" spans="1:19" ht="90" customHeight="1" x14ac:dyDescent="0.25">
      <c r="A11" s="604">
        <v>2</v>
      </c>
      <c r="B11" s="604" t="s">
        <v>133</v>
      </c>
      <c r="C11" s="604">
        <v>5</v>
      </c>
      <c r="D11" s="608">
        <v>4</v>
      </c>
      <c r="E11" s="608" t="s">
        <v>250</v>
      </c>
      <c r="F11" s="608" t="s">
        <v>251</v>
      </c>
      <c r="G11" s="608" t="s">
        <v>252</v>
      </c>
      <c r="H11" s="40" t="s">
        <v>253</v>
      </c>
      <c r="I11" s="15" t="s">
        <v>236</v>
      </c>
      <c r="J11" s="608" t="s">
        <v>254</v>
      </c>
      <c r="K11" s="670" t="s">
        <v>52</v>
      </c>
      <c r="L11" s="670"/>
      <c r="M11" s="669">
        <v>20000</v>
      </c>
      <c r="N11" s="669"/>
      <c r="O11" s="669">
        <v>20000</v>
      </c>
      <c r="P11" s="669"/>
      <c r="Q11" s="659" t="s">
        <v>237</v>
      </c>
      <c r="R11" s="659" t="s">
        <v>238</v>
      </c>
      <c r="S11" s="20"/>
    </row>
    <row r="12" spans="1:19" ht="90" customHeight="1" x14ac:dyDescent="0.25">
      <c r="A12" s="605"/>
      <c r="B12" s="605"/>
      <c r="C12" s="605"/>
      <c r="D12" s="609"/>
      <c r="E12" s="609"/>
      <c r="F12" s="609"/>
      <c r="G12" s="609"/>
      <c r="H12" s="40" t="s">
        <v>255</v>
      </c>
      <c r="I12" s="15" t="s">
        <v>256</v>
      </c>
      <c r="J12" s="609"/>
      <c r="K12" s="609"/>
      <c r="L12" s="609"/>
      <c r="M12" s="605"/>
      <c r="N12" s="605"/>
      <c r="O12" s="605"/>
      <c r="P12" s="605"/>
      <c r="Q12" s="609"/>
      <c r="R12" s="609"/>
      <c r="S12" s="20"/>
    </row>
    <row r="13" spans="1:19" s="7" customFormat="1" ht="90.75" customHeight="1" x14ac:dyDescent="0.25">
      <c r="A13" s="617">
        <v>3</v>
      </c>
      <c r="B13" s="617" t="s">
        <v>133</v>
      </c>
      <c r="C13" s="617">
        <v>1</v>
      </c>
      <c r="D13" s="617">
        <v>6</v>
      </c>
      <c r="E13" s="617" t="s">
        <v>257</v>
      </c>
      <c r="F13" s="617" t="s">
        <v>258</v>
      </c>
      <c r="G13" s="617" t="s">
        <v>74</v>
      </c>
      <c r="H13" s="55" t="s">
        <v>253</v>
      </c>
      <c r="I13" s="57">
        <v>1</v>
      </c>
      <c r="J13" s="617" t="s">
        <v>259</v>
      </c>
      <c r="K13" s="677" t="s">
        <v>52</v>
      </c>
      <c r="L13" s="677"/>
      <c r="M13" s="671">
        <v>10000</v>
      </c>
      <c r="N13" s="671"/>
      <c r="O13" s="671">
        <v>10000</v>
      </c>
      <c r="P13" s="671"/>
      <c r="Q13" s="671" t="s">
        <v>237</v>
      </c>
      <c r="R13" s="671" t="s">
        <v>238</v>
      </c>
      <c r="S13" s="6"/>
    </row>
    <row r="14" spans="1:19" s="7" customFormat="1" ht="60" x14ac:dyDescent="0.25">
      <c r="A14" s="672"/>
      <c r="B14" s="672"/>
      <c r="C14" s="672"/>
      <c r="D14" s="672"/>
      <c r="E14" s="672"/>
      <c r="F14" s="672"/>
      <c r="G14" s="672"/>
      <c r="H14" s="55" t="s">
        <v>255</v>
      </c>
      <c r="I14" s="53" t="s">
        <v>260</v>
      </c>
      <c r="J14" s="672"/>
      <c r="K14" s="672"/>
      <c r="L14" s="672"/>
      <c r="M14" s="672"/>
      <c r="N14" s="672"/>
      <c r="O14" s="672"/>
      <c r="P14" s="672"/>
      <c r="Q14" s="618"/>
      <c r="R14" s="618"/>
    </row>
    <row r="15" spans="1:19" s="7" customFormat="1" ht="45" x14ac:dyDescent="0.25">
      <c r="A15" s="673"/>
      <c r="B15" s="673"/>
      <c r="C15" s="673"/>
      <c r="D15" s="673"/>
      <c r="E15" s="673"/>
      <c r="F15" s="673"/>
      <c r="G15" s="673"/>
      <c r="H15" s="58" t="s">
        <v>261</v>
      </c>
      <c r="I15" s="53" t="s">
        <v>260</v>
      </c>
      <c r="J15" s="673"/>
      <c r="K15" s="673"/>
      <c r="L15" s="673"/>
      <c r="M15" s="673"/>
      <c r="N15" s="673"/>
      <c r="O15" s="673"/>
      <c r="P15" s="673"/>
      <c r="Q15" s="619"/>
      <c r="R15" s="619"/>
    </row>
    <row r="16" spans="1:19" ht="44.25" customHeight="1" x14ac:dyDescent="0.25">
      <c r="A16" s="608">
        <v>4</v>
      </c>
      <c r="B16" s="600" t="s">
        <v>262</v>
      </c>
      <c r="C16" s="600">
        <v>1</v>
      </c>
      <c r="D16" s="675">
        <v>9</v>
      </c>
      <c r="E16" s="608" t="s">
        <v>263</v>
      </c>
      <c r="F16" s="608" t="s">
        <v>264</v>
      </c>
      <c r="G16" s="608" t="s">
        <v>265</v>
      </c>
      <c r="H16" s="40" t="s">
        <v>266</v>
      </c>
      <c r="I16" s="40">
        <v>1</v>
      </c>
      <c r="J16" s="608" t="s">
        <v>267</v>
      </c>
      <c r="K16" s="604" t="s">
        <v>34</v>
      </c>
      <c r="L16" s="604"/>
      <c r="M16" s="659">
        <v>40000</v>
      </c>
      <c r="N16" s="659"/>
      <c r="O16" s="659">
        <v>40000</v>
      </c>
      <c r="P16" s="659"/>
      <c r="Q16" s="659" t="s">
        <v>237</v>
      </c>
      <c r="R16" s="659" t="s">
        <v>238</v>
      </c>
      <c r="S16" s="20"/>
    </row>
    <row r="17" spans="1:19" ht="44.25" customHeight="1" x14ac:dyDescent="0.25">
      <c r="A17" s="674"/>
      <c r="B17" s="601"/>
      <c r="C17" s="601"/>
      <c r="D17" s="676"/>
      <c r="E17" s="674"/>
      <c r="F17" s="674"/>
      <c r="G17" s="674"/>
      <c r="H17" s="40" t="s">
        <v>268</v>
      </c>
      <c r="I17" s="116" t="s">
        <v>269</v>
      </c>
      <c r="J17" s="674"/>
      <c r="K17" s="674"/>
      <c r="L17" s="674"/>
      <c r="M17" s="674"/>
      <c r="N17" s="674"/>
      <c r="O17" s="674"/>
      <c r="P17" s="674"/>
      <c r="Q17" s="609"/>
      <c r="R17" s="609"/>
    </row>
    <row r="18" spans="1:19" ht="45" customHeight="1" x14ac:dyDescent="0.25">
      <c r="A18" s="608">
        <v>5</v>
      </c>
      <c r="B18" s="600" t="s">
        <v>262</v>
      </c>
      <c r="C18" s="600">
        <v>5</v>
      </c>
      <c r="D18" s="675">
        <v>11</v>
      </c>
      <c r="E18" s="608" t="s">
        <v>271</v>
      </c>
      <c r="F18" s="608" t="s">
        <v>272</v>
      </c>
      <c r="G18" s="675" t="s">
        <v>265</v>
      </c>
      <c r="H18" s="40" t="s">
        <v>273</v>
      </c>
      <c r="I18" s="40">
        <v>1</v>
      </c>
      <c r="J18" s="675" t="s">
        <v>274</v>
      </c>
      <c r="K18" s="604" t="s">
        <v>34</v>
      </c>
      <c r="L18" s="604"/>
      <c r="M18" s="659">
        <v>33000</v>
      </c>
      <c r="N18" s="659"/>
      <c r="O18" s="659">
        <v>33000</v>
      </c>
      <c r="P18" s="659"/>
      <c r="Q18" s="659" t="s">
        <v>237</v>
      </c>
      <c r="R18" s="659" t="s">
        <v>238</v>
      </c>
    </row>
    <row r="19" spans="1:19" ht="69" customHeight="1" x14ac:dyDescent="0.25">
      <c r="A19" s="674"/>
      <c r="B19" s="601"/>
      <c r="C19" s="601"/>
      <c r="D19" s="676"/>
      <c r="E19" s="674"/>
      <c r="F19" s="674"/>
      <c r="G19" s="609"/>
      <c r="H19" s="40" t="s">
        <v>275</v>
      </c>
      <c r="I19" s="116" t="s">
        <v>276</v>
      </c>
      <c r="J19" s="676"/>
      <c r="K19" s="674"/>
      <c r="L19" s="674"/>
      <c r="M19" s="674"/>
      <c r="N19" s="674"/>
      <c r="O19" s="674"/>
      <c r="P19" s="674"/>
      <c r="Q19" s="609"/>
      <c r="R19" s="609"/>
    </row>
    <row r="20" spans="1:19" ht="38.25" customHeight="1" x14ac:dyDescent="0.25">
      <c r="A20" s="678">
        <v>6</v>
      </c>
      <c r="B20" s="663" t="s">
        <v>262</v>
      </c>
      <c r="C20" s="663">
        <v>5</v>
      </c>
      <c r="D20" s="680">
        <v>11</v>
      </c>
      <c r="E20" s="678" t="s">
        <v>277</v>
      </c>
      <c r="F20" s="678" t="s">
        <v>278</v>
      </c>
      <c r="G20" s="678" t="s">
        <v>279</v>
      </c>
      <c r="H20" s="40" t="s">
        <v>266</v>
      </c>
      <c r="I20" s="15" t="s">
        <v>47</v>
      </c>
      <c r="J20" s="678" t="s">
        <v>280</v>
      </c>
      <c r="K20" s="626" t="s">
        <v>34</v>
      </c>
      <c r="L20" s="626"/>
      <c r="M20" s="681">
        <v>64000</v>
      </c>
      <c r="N20" s="681"/>
      <c r="O20" s="681">
        <v>64000</v>
      </c>
      <c r="P20" s="681"/>
      <c r="Q20" s="681" t="s">
        <v>237</v>
      </c>
      <c r="R20" s="681" t="s">
        <v>238</v>
      </c>
    </row>
    <row r="21" spans="1:19" ht="57.75" customHeight="1" x14ac:dyDescent="0.25">
      <c r="A21" s="679"/>
      <c r="B21" s="663"/>
      <c r="C21" s="663"/>
      <c r="D21" s="680"/>
      <c r="E21" s="679"/>
      <c r="F21" s="679"/>
      <c r="G21" s="679"/>
      <c r="H21" s="40" t="s">
        <v>268</v>
      </c>
      <c r="I21" s="15" t="s">
        <v>281</v>
      </c>
      <c r="J21" s="679"/>
      <c r="K21" s="679"/>
      <c r="L21" s="679"/>
      <c r="M21" s="679"/>
      <c r="N21" s="681"/>
      <c r="O21" s="679"/>
      <c r="P21" s="679"/>
      <c r="Q21" s="678"/>
      <c r="R21" s="678"/>
    </row>
    <row r="22" spans="1:19" ht="39.75" customHeight="1" x14ac:dyDescent="0.25">
      <c r="A22" s="679"/>
      <c r="B22" s="626"/>
      <c r="C22" s="626"/>
      <c r="D22" s="678"/>
      <c r="E22" s="679"/>
      <c r="F22" s="679"/>
      <c r="G22" s="679"/>
      <c r="H22" s="40" t="s">
        <v>253</v>
      </c>
      <c r="I22" s="40">
        <v>1</v>
      </c>
      <c r="J22" s="679"/>
      <c r="K22" s="679"/>
      <c r="L22" s="679"/>
      <c r="M22" s="679"/>
      <c r="N22" s="679"/>
      <c r="O22" s="679"/>
      <c r="P22" s="679"/>
      <c r="Q22" s="678"/>
      <c r="R22" s="678"/>
    </row>
    <row r="23" spans="1:19" ht="64.5" customHeight="1" x14ac:dyDescent="0.25">
      <c r="A23" s="679"/>
      <c r="B23" s="626"/>
      <c r="C23" s="626"/>
      <c r="D23" s="678"/>
      <c r="E23" s="679"/>
      <c r="F23" s="679"/>
      <c r="G23" s="679"/>
      <c r="H23" s="40" t="s">
        <v>255</v>
      </c>
      <c r="I23" s="15" t="s">
        <v>282</v>
      </c>
      <c r="J23" s="679"/>
      <c r="K23" s="679"/>
      <c r="L23" s="679"/>
      <c r="M23" s="679"/>
      <c r="N23" s="679"/>
      <c r="O23" s="679"/>
      <c r="P23" s="679"/>
      <c r="Q23" s="678"/>
      <c r="R23" s="678"/>
    </row>
    <row r="24" spans="1:19" s="132" customFormat="1" ht="44.25" customHeight="1" x14ac:dyDescent="0.25">
      <c r="A24" s="617">
        <v>7</v>
      </c>
      <c r="B24" s="682" t="s">
        <v>133</v>
      </c>
      <c r="C24" s="682">
        <v>5</v>
      </c>
      <c r="D24" s="667">
        <v>11</v>
      </c>
      <c r="E24" s="617" t="s">
        <v>285</v>
      </c>
      <c r="F24" s="617" t="s">
        <v>283</v>
      </c>
      <c r="G24" s="617" t="s">
        <v>265</v>
      </c>
      <c r="H24" s="55" t="s">
        <v>266</v>
      </c>
      <c r="I24" s="53" t="s">
        <v>47</v>
      </c>
      <c r="J24" s="617" t="s">
        <v>284</v>
      </c>
      <c r="K24" s="677" t="s">
        <v>34</v>
      </c>
      <c r="L24" s="677"/>
      <c r="M24" s="671">
        <v>50000</v>
      </c>
      <c r="N24" s="671"/>
      <c r="O24" s="671">
        <v>50000</v>
      </c>
      <c r="P24" s="671"/>
      <c r="Q24" s="671" t="s">
        <v>237</v>
      </c>
      <c r="R24" s="671" t="s">
        <v>238</v>
      </c>
      <c r="S24" s="131"/>
    </row>
    <row r="25" spans="1:19" s="132" customFormat="1" ht="70.5" customHeight="1" x14ac:dyDescent="0.25">
      <c r="A25" s="673"/>
      <c r="B25" s="682"/>
      <c r="C25" s="682"/>
      <c r="D25" s="667"/>
      <c r="E25" s="673"/>
      <c r="F25" s="673"/>
      <c r="G25" s="673"/>
      <c r="H25" s="55" t="s">
        <v>268</v>
      </c>
      <c r="I25" s="53" t="s">
        <v>312</v>
      </c>
      <c r="J25" s="673"/>
      <c r="K25" s="673"/>
      <c r="L25" s="673"/>
      <c r="M25" s="673"/>
      <c r="N25" s="673"/>
      <c r="O25" s="673"/>
      <c r="P25" s="673"/>
      <c r="Q25" s="619"/>
      <c r="R25" s="619"/>
    </row>
    <row r="26" spans="1:19" ht="107.25" customHeight="1" x14ac:dyDescent="0.25">
      <c r="A26" s="32">
        <v>8</v>
      </c>
      <c r="B26" s="32" t="s">
        <v>50</v>
      </c>
      <c r="C26" s="32">
        <v>2</v>
      </c>
      <c r="D26" s="32">
        <v>12</v>
      </c>
      <c r="E26" s="32" t="s">
        <v>286</v>
      </c>
      <c r="F26" s="32" t="s">
        <v>287</v>
      </c>
      <c r="G26" s="32" t="s">
        <v>66</v>
      </c>
      <c r="H26" s="17" t="s">
        <v>288</v>
      </c>
      <c r="I26" s="116" t="s">
        <v>289</v>
      </c>
      <c r="J26" s="32" t="s">
        <v>290</v>
      </c>
      <c r="K26" s="33" t="s">
        <v>52</v>
      </c>
      <c r="L26" s="33"/>
      <c r="M26" s="35">
        <v>30000</v>
      </c>
      <c r="N26" s="35"/>
      <c r="O26" s="35">
        <v>30000</v>
      </c>
      <c r="P26" s="35"/>
      <c r="Q26" s="35" t="s">
        <v>237</v>
      </c>
      <c r="R26" s="35" t="s">
        <v>238</v>
      </c>
    </row>
    <row r="27" spans="1:19" ht="107.25" customHeight="1" x14ac:dyDescent="0.25">
      <c r="A27" s="40">
        <v>9</v>
      </c>
      <c r="B27" s="40" t="s">
        <v>133</v>
      </c>
      <c r="C27" s="40">
        <v>2</v>
      </c>
      <c r="D27" s="40">
        <v>12</v>
      </c>
      <c r="E27" s="40" t="s">
        <v>291</v>
      </c>
      <c r="F27" s="40" t="s">
        <v>292</v>
      </c>
      <c r="G27" s="40" t="s">
        <v>293</v>
      </c>
      <c r="H27" s="17" t="s">
        <v>294</v>
      </c>
      <c r="I27" s="116" t="s">
        <v>47</v>
      </c>
      <c r="J27" s="40" t="s">
        <v>295</v>
      </c>
      <c r="K27" s="48" t="s">
        <v>52</v>
      </c>
      <c r="L27" s="48"/>
      <c r="M27" s="47">
        <v>30000</v>
      </c>
      <c r="N27" s="47"/>
      <c r="O27" s="47">
        <v>30000</v>
      </c>
      <c r="P27" s="47"/>
      <c r="Q27" s="47" t="s">
        <v>237</v>
      </c>
      <c r="R27" s="47" t="s">
        <v>238</v>
      </c>
    </row>
    <row r="28" spans="1:19" ht="117.75" customHeight="1" x14ac:dyDescent="0.25">
      <c r="A28" s="39">
        <v>10</v>
      </c>
      <c r="B28" s="39" t="s">
        <v>50</v>
      </c>
      <c r="C28" s="39">
        <v>1</v>
      </c>
      <c r="D28" s="39">
        <v>13</v>
      </c>
      <c r="E28" s="39" t="s">
        <v>296</v>
      </c>
      <c r="F28" s="39" t="s">
        <v>297</v>
      </c>
      <c r="G28" s="39" t="s">
        <v>66</v>
      </c>
      <c r="H28" s="40" t="s">
        <v>298</v>
      </c>
      <c r="I28" s="15" t="s">
        <v>299</v>
      </c>
      <c r="J28" s="39" t="s">
        <v>300</v>
      </c>
      <c r="K28" s="39" t="s">
        <v>52</v>
      </c>
      <c r="L28" s="39"/>
      <c r="M28" s="45">
        <v>23000</v>
      </c>
      <c r="N28" s="39"/>
      <c r="O28" s="45">
        <v>23000</v>
      </c>
      <c r="P28" s="39"/>
      <c r="Q28" s="45" t="s">
        <v>237</v>
      </c>
      <c r="R28" s="45" t="s">
        <v>238</v>
      </c>
      <c r="S28" s="20"/>
    </row>
    <row r="29" spans="1:19" ht="58.15" customHeight="1" x14ac:dyDescent="0.25">
      <c r="A29" s="667">
        <v>11</v>
      </c>
      <c r="B29" s="682" t="s">
        <v>262</v>
      </c>
      <c r="C29" s="682">
        <v>1</v>
      </c>
      <c r="D29" s="667">
        <v>9</v>
      </c>
      <c r="E29" s="667" t="s">
        <v>301</v>
      </c>
      <c r="F29" s="667" t="s">
        <v>302</v>
      </c>
      <c r="G29" s="667" t="s">
        <v>303</v>
      </c>
      <c r="H29" s="133" t="s">
        <v>246</v>
      </c>
      <c r="I29" s="133" t="s">
        <v>304</v>
      </c>
      <c r="J29" s="667" t="s">
        <v>305</v>
      </c>
      <c r="K29" s="682" t="s">
        <v>52</v>
      </c>
      <c r="L29" s="682"/>
      <c r="M29" s="668">
        <v>200000</v>
      </c>
      <c r="N29" s="668"/>
      <c r="O29" s="668">
        <v>200000</v>
      </c>
      <c r="P29" s="668"/>
      <c r="Q29" s="668" t="s">
        <v>237</v>
      </c>
      <c r="R29" s="668" t="s">
        <v>238</v>
      </c>
      <c r="S29" s="20"/>
    </row>
    <row r="30" spans="1:19" ht="153" customHeight="1" x14ac:dyDescent="0.25">
      <c r="A30" s="683"/>
      <c r="B30" s="682"/>
      <c r="C30" s="682"/>
      <c r="D30" s="667"/>
      <c r="E30" s="683"/>
      <c r="F30" s="683"/>
      <c r="G30" s="683"/>
      <c r="H30" s="55" t="s">
        <v>298</v>
      </c>
      <c r="I30" s="133" t="s">
        <v>306</v>
      </c>
      <c r="J30" s="683"/>
      <c r="K30" s="683"/>
      <c r="L30" s="683"/>
      <c r="M30" s="683"/>
      <c r="N30" s="683"/>
      <c r="O30" s="683"/>
      <c r="P30" s="683"/>
      <c r="Q30" s="667"/>
      <c r="R30" s="667"/>
    </row>
    <row r="31" spans="1:19" ht="62.45" customHeight="1" x14ac:dyDescent="0.25">
      <c r="A31" s="683"/>
      <c r="B31" s="682"/>
      <c r="C31" s="682"/>
      <c r="D31" s="667"/>
      <c r="E31" s="683"/>
      <c r="F31" s="683"/>
      <c r="G31" s="683"/>
      <c r="H31" s="55" t="s">
        <v>307</v>
      </c>
      <c r="I31" s="55" t="s">
        <v>308</v>
      </c>
      <c r="J31" s="683"/>
      <c r="K31" s="683"/>
      <c r="L31" s="683"/>
      <c r="M31" s="683"/>
      <c r="N31" s="683"/>
      <c r="O31" s="683"/>
      <c r="P31" s="683"/>
      <c r="Q31" s="667"/>
      <c r="R31" s="667"/>
    </row>
    <row r="32" spans="1:19" ht="90.75" customHeight="1" x14ac:dyDescent="0.25">
      <c r="A32" s="683"/>
      <c r="B32" s="682"/>
      <c r="C32" s="682"/>
      <c r="D32" s="667"/>
      <c r="E32" s="683"/>
      <c r="F32" s="683"/>
      <c r="G32" s="683"/>
      <c r="H32" s="55" t="s">
        <v>309</v>
      </c>
      <c r="I32" s="133" t="s">
        <v>310</v>
      </c>
      <c r="J32" s="683"/>
      <c r="K32" s="683"/>
      <c r="L32" s="683"/>
      <c r="M32" s="683"/>
      <c r="N32" s="683"/>
      <c r="O32" s="683"/>
      <c r="P32" s="683"/>
      <c r="Q32" s="667"/>
      <c r="R32" s="667"/>
    </row>
    <row r="34" spans="13:15" x14ac:dyDescent="0.25">
      <c r="M34" s="419"/>
      <c r="N34" s="655" t="s">
        <v>36</v>
      </c>
      <c r="O34" s="656"/>
    </row>
    <row r="35" spans="13:15" x14ac:dyDescent="0.25">
      <c r="M35" s="420"/>
      <c r="N35" s="101" t="s">
        <v>37</v>
      </c>
      <c r="O35" s="101" t="s">
        <v>38</v>
      </c>
    </row>
    <row r="36" spans="13:15" x14ac:dyDescent="0.25">
      <c r="M36" s="420" t="s">
        <v>2002</v>
      </c>
      <c r="N36" s="33">
        <v>11</v>
      </c>
      <c r="O36" s="34">
        <f>O7+O11+O13+O16+O18+O20+O24+O26+O27+O28+O29</f>
        <v>800000</v>
      </c>
    </row>
  </sheetData>
  <mergeCells count="143">
    <mergeCell ref="N34:O34"/>
    <mergeCell ref="F29:F32"/>
    <mergeCell ref="G29:G32"/>
    <mergeCell ref="P29:P32"/>
    <mergeCell ref="Q29:Q32"/>
    <mergeCell ref="R29:R32"/>
    <mergeCell ref="J29:J32"/>
    <mergeCell ref="K29:K32"/>
    <mergeCell ref="L29:L32"/>
    <mergeCell ref="M29:M32"/>
    <mergeCell ref="N29:N32"/>
    <mergeCell ref="O29:O32"/>
    <mergeCell ref="A24:A25"/>
    <mergeCell ref="B24:B25"/>
    <mergeCell ref="C24:C25"/>
    <mergeCell ref="D24:D25"/>
    <mergeCell ref="E24:E25"/>
    <mergeCell ref="A29:A32"/>
    <mergeCell ref="B29:B32"/>
    <mergeCell ref="C29:C32"/>
    <mergeCell ref="D29:D32"/>
    <mergeCell ref="E29:E32"/>
    <mergeCell ref="N24:N25"/>
    <mergeCell ref="O24:O25"/>
    <mergeCell ref="P24:P25"/>
    <mergeCell ref="Q24:Q25"/>
    <mergeCell ref="R24:R25"/>
    <mergeCell ref="F24:F25"/>
    <mergeCell ref="G24:G25"/>
    <mergeCell ref="J24:J25"/>
    <mergeCell ref="K24:K25"/>
    <mergeCell ref="L24:L25"/>
    <mergeCell ref="M24:M25"/>
    <mergeCell ref="N20:N23"/>
    <mergeCell ref="O20:O23"/>
    <mergeCell ref="P20:P23"/>
    <mergeCell ref="Q20:Q23"/>
    <mergeCell ref="R20:R23"/>
    <mergeCell ref="F20:F23"/>
    <mergeCell ref="G20:G23"/>
    <mergeCell ref="J20:J23"/>
    <mergeCell ref="K20:K23"/>
    <mergeCell ref="L20:L23"/>
    <mergeCell ref="M20:M23"/>
    <mergeCell ref="A20:A23"/>
    <mergeCell ref="B20:B23"/>
    <mergeCell ref="C20:C23"/>
    <mergeCell ref="D20:D23"/>
    <mergeCell ref="E20:E23"/>
    <mergeCell ref="G18:G19"/>
    <mergeCell ref="J18:J19"/>
    <mergeCell ref="K18:K19"/>
    <mergeCell ref="L18:L19"/>
    <mergeCell ref="A18:A19"/>
    <mergeCell ref="B18:B19"/>
    <mergeCell ref="C18:C19"/>
    <mergeCell ref="D18:D19"/>
    <mergeCell ref="E18:E19"/>
    <mergeCell ref="F18:F19"/>
    <mergeCell ref="Q16:Q17"/>
    <mergeCell ref="R16:R17"/>
    <mergeCell ref="F16:F17"/>
    <mergeCell ref="G16:G17"/>
    <mergeCell ref="J16:J17"/>
    <mergeCell ref="K16:K17"/>
    <mergeCell ref="L16:L17"/>
    <mergeCell ref="M16:M17"/>
    <mergeCell ref="O18:O19"/>
    <mergeCell ref="P18:P19"/>
    <mergeCell ref="Q18:Q19"/>
    <mergeCell ref="R18:R19"/>
    <mergeCell ref="M18:M19"/>
    <mergeCell ref="N18:N19"/>
    <mergeCell ref="O13:O15"/>
    <mergeCell ref="P13:P15"/>
    <mergeCell ref="Q13:Q15"/>
    <mergeCell ref="R13:R15"/>
    <mergeCell ref="A16:A17"/>
    <mergeCell ref="B16:B17"/>
    <mergeCell ref="C16:C17"/>
    <mergeCell ref="D16:D17"/>
    <mergeCell ref="E16:E17"/>
    <mergeCell ref="G13:G15"/>
    <mergeCell ref="J13:J15"/>
    <mergeCell ref="K13:K15"/>
    <mergeCell ref="L13:L15"/>
    <mergeCell ref="M13:M15"/>
    <mergeCell ref="N13:N15"/>
    <mergeCell ref="A13:A15"/>
    <mergeCell ref="B13:B15"/>
    <mergeCell ref="C13:C15"/>
    <mergeCell ref="D13:D15"/>
    <mergeCell ref="E13:E15"/>
    <mergeCell ref="F13:F15"/>
    <mergeCell ref="N16:N17"/>
    <mergeCell ref="O16:O17"/>
    <mergeCell ref="P16:P17"/>
    <mergeCell ref="R11:R12"/>
    <mergeCell ref="G11:G12"/>
    <mergeCell ref="J11:J12"/>
    <mergeCell ref="K11:K12"/>
    <mergeCell ref="L11:L12"/>
    <mergeCell ref="M11:M12"/>
    <mergeCell ref="N11:N12"/>
    <mergeCell ref="A4:A5"/>
    <mergeCell ref="B4:B5"/>
    <mergeCell ref="C4:C5"/>
    <mergeCell ref="D4:D5"/>
    <mergeCell ref="E4:E5"/>
    <mergeCell ref="F4:F5"/>
    <mergeCell ref="Q7:Q10"/>
    <mergeCell ref="R7:R10"/>
    <mergeCell ref="F7:F10"/>
    <mergeCell ref="G7:G10"/>
    <mergeCell ref="J7:J10"/>
    <mergeCell ref="K7:K10"/>
    <mergeCell ref="L7:L10"/>
    <mergeCell ref="M7:M10"/>
    <mergeCell ref="Q4:Q5"/>
    <mergeCell ref="R4:R5"/>
    <mergeCell ref="A11:A12"/>
    <mergeCell ref="G4:G5"/>
    <mergeCell ref="H4:I4"/>
    <mergeCell ref="J4:J5"/>
    <mergeCell ref="K4:L4"/>
    <mergeCell ref="M4:N4"/>
    <mergeCell ref="O4:P4"/>
    <mergeCell ref="A7:A10"/>
    <mergeCell ref="B7:B10"/>
    <mergeCell ref="Q11:Q12"/>
    <mergeCell ref="B11:B12"/>
    <mergeCell ref="C11:C12"/>
    <mergeCell ref="D11:D12"/>
    <mergeCell ref="E11:E12"/>
    <mergeCell ref="F11:F12"/>
    <mergeCell ref="N7:N10"/>
    <mergeCell ref="O7:O10"/>
    <mergeCell ref="P7:P10"/>
    <mergeCell ref="C7:C10"/>
    <mergeCell ref="D7:D10"/>
    <mergeCell ref="E7:E10"/>
    <mergeCell ref="O11:O12"/>
    <mergeCell ref="P11:P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20"/>
  <sheetViews>
    <sheetView topLeftCell="A13" zoomScale="70" zoomScaleNormal="70" workbookViewId="0">
      <selection activeCell="M18" sqref="M18:M20"/>
    </sheetView>
  </sheetViews>
  <sheetFormatPr defaultRowHeight="15" x14ac:dyDescent="0.25"/>
  <cols>
    <col min="1" max="1" width="4.7109375" style="1" customWidth="1"/>
    <col min="2" max="2" width="8.85546875" style="1" customWidth="1"/>
    <col min="3" max="3" width="6.5703125" style="1" customWidth="1"/>
    <col min="4" max="4" width="9.7109375" style="1" customWidth="1"/>
    <col min="5" max="5" width="45.7109375" style="11" customWidth="1"/>
    <col min="6" max="6" width="50.28515625" style="1" customWidth="1"/>
    <col min="7" max="7" width="35.7109375" style="1" customWidth="1"/>
    <col min="8" max="8" width="19.28515625" style="1" customWidth="1"/>
    <col min="9" max="9" width="10.42578125" style="1" customWidth="1"/>
    <col min="10" max="10" width="33.85546875" style="12" customWidth="1"/>
    <col min="11" max="11" width="8.85546875" style="1" customWidth="1"/>
    <col min="12" max="12" width="14.5703125" style="1" customWidth="1"/>
    <col min="13" max="14" width="11.7109375" style="2" customWidth="1"/>
    <col min="15" max="16" width="12.5703125" style="2" customWidth="1"/>
    <col min="17" max="17" width="20.140625" style="1" customWidth="1"/>
    <col min="18" max="18" width="1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4" t="s">
        <v>2012</v>
      </c>
    </row>
    <row r="3" spans="1:19" x14ac:dyDescent="0.25">
      <c r="A3" s="9"/>
      <c r="J3" s="693"/>
      <c r="K3" s="693"/>
      <c r="L3" s="693"/>
      <c r="M3" s="693"/>
      <c r="N3" s="693"/>
      <c r="O3" s="693"/>
      <c r="P3" s="693"/>
      <c r="Q3" s="693"/>
      <c r="R3" s="693"/>
    </row>
    <row r="4" spans="1:19" s="4" customFormat="1" ht="42" customHeight="1" x14ac:dyDescent="0.2">
      <c r="A4" s="684" t="s">
        <v>313</v>
      </c>
      <c r="B4" s="689" t="s">
        <v>1</v>
      </c>
      <c r="C4" s="689" t="s">
        <v>2</v>
      </c>
      <c r="D4" s="689" t="s">
        <v>3</v>
      </c>
      <c r="E4" s="691" t="s">
        <v>4</v>
      </c>
      <c r="F4" s="684" t="s">
        <v>5</v>
      </c>
      <c r="G4" s="684" t="s">
        <v>6</v>
      </c>
      <c r="H4" s="686" t="s">
        <v>7</v>
      </c>
      <c r="I4" s="686"/>
      <c r="J4" s="684" t="s">
        <v>8</v>
      </c>
      <c r="K4" s="687" t="s">
        <v>9</v>
      </c>
      <c r="L4" s="688"/>
      <c r="M4" s="694" t="s">
        <v>10</v>
      </c>
      <c r="N4" s="694"/>
      <c r="O4" s="694" t="s">
        <v>11</v>
      </c>
      <c r="P4" s="694"/>
      <c r="Q4" s="684" t="s">
        <v>12</v>
      </c>
      <c r="R4" s="689" t="s">
        <v>13</v>
      </c>
      <c r="S4" s="3"/>
    </row>
    <row r="5" spans="1:19" s="4" customFormat="1" ht="12.75" x14ac:dyDescent="0.2">
      <c r="A5" s="685"/>
      <c r="B5" s="690"/>
      <c r="C5" s="690"/>
      <c r="D5" s="690"/>
      <c r="E5" s="692"/>
      <c r="F5" s="685"/>
      <c r="G5" s="685"/>
      <c r="H5" s="134" t="s">
        <v>14</v>
      </c>
      <c r="I5" s="134" t="s">
        <v>15</v>
      </c>
      <c r="J5" s="685"/>
      <c r="K5" s="135">
        <v>2020</v>
      </c>
      <c r="L5" s="135">
        <v>2021</v>
      </c>
      <c r="M5" s="136">
        <v>2020</v>
      </c>
      <c r="N5" s="136">
        <v>2021</v>
      </c>
      <c r="O5" s="136">
        <v>2020</v>
      </c>
      <c r="P5" s="136">
        <v>2021</v>
      </c>
      <c r="Q5" s="685"/>
      <c r="R5" s="690"/>
      <c r="S5" s="3"/>
    </row>
    <row r="6" spans="1:19" s="4" customFormat="1" ht="12.75" x14ac:dyDescent="0.2">
      <c r="A6" s="137" t="s">
        <v>16</v>
      </c>
      <c r="B6" s="134" t="s">
        <v>17</v>
      </c>
      <c r="C6" s="134" t="s">
        <v>18</v>
      </c>
      <c r="D6" s="134" t="s">
        <v>19</v>
      </c>
      <c r="E6" s="138" t="s">
        <v>20</v>
      </c>
      <c r="F6" s="137" t="s">
        <v>21</v>
      </c>
      <c r="G6" s="137" t="s">
        <v>22</v>
      </c>
      <c r="H6" s="134" t="s">
        <v>23</v>
      </c>
      <c r="I6" s="134" t="s">
        <v>24</v>
      </c>
      <c r="J6" s="137" t="s">
        <v>25</v>
      </c>
      <c r="K6" s="135" t="s">
        <v>26</v>
      </c>
      <c r="L6" s="135" t="s">
        <v>27</v>
      </c>
      <c r="M6" s="139" t="s">
        <v>28</v>
      </c>
      <c r="N6" s="139" t="s">
        <v>29</v>
      </c>
      <c r="O6" s="139" t="s">
        <v>30</v>
      </c>
      <c r="P6" s="139" t="s">
        <v>31</v>
      </c>
      <c r="Q6" s="137" t="s">
        <v>32</v>
      </c>
      <c r="R6" s="134" t="s">
        <v>33</v>
      </c>
      <c r="S6" s="3"/>
    </row>
    <row r="7" spans="1:19" s="7" customFormat="1" ht="99" customHeight="1" x14ac:dyDescent="0.25">
      <c r="A7" s="695">
        <v>1</v>
      </c>
      <c r="B7" s="697" t="s">
        <v>634</v>
      </c>
      <c r="C7" s="699">
        <v>5</v>
      </c>
      <c r="D7" s="699">
        <v>4</v>
      </c>
      <c r="E7" s="701" t="s">
        <v>314</v>
      </c>
      <c r="F7" s="701" t="s">
        <v>315</v>
      </c>
      <c r="G7" s="703" t="s">
        <v>316</v>
      </c>
      <c r="H7" s="220" t="s">
        <v>317</v>
      </c>
      <c r="I7" s="221" t="s">
        <v>318</v>
      </c>
      <c r="J7" s="703" t="s">
        <v>319</v>
      </c>
      <c r="K7" s="705" t="s">
        <v>34</v>
      </c>
      <c r="L7" s="705" t="s">
        <v>39</v>
      </c>
      <c r="M7" s="707">
        <v>24000</v>
      </c>
      <c r="N7" s="705"/>
      <c r="O7" s="707">
        <v>24000</v>
      </c>
      <c r="P7" s="705" t="s">
        <v>39</v>
      </c>
      <c r="Q7" s="703" t="s">
        <v>320</v>
      </c>
      <c r="R7" s="703" t="s">
        <v>321</v>
      </c>
      <c r="S7" s="6"/>
    </row>
    <row r="8" spans="1:19" s="7" customFormat="1" ht="115.5" customHeight="1" x14ac:dyDescent="0.25">
      <c r="A8" s="696"/>
      <c r="B8" s="698"/>
      <c r="C8" s="700"/>
      <c r="D8" s="700"/>
      <c r="E8" s="702"/>
      <c r="F8" s="702"/>
      <c r="G8" s="704"/>
      <c r="H8" s="220" t="s">
        <v>322</v>
      </c>
      <c r="I8" s="221" t="s">
        <v>54</v>
      </c>
      <c r="J8" s="704"/>
      <c r="K8" s="706"/>
      <c r="L8" s="706"/>
      <c r="M8" s="708"/>
      <c r="N8" s="706"/>
      <c r="O8" s="708"/>
      <c r="P8" s="706"/>
      <c r="Q8" s="704"/>
      <c r="R8" s="704"/>
      <c r="S8" s="6"/>
    </row>
    <row r="9" spans="1:19" s="7" customFormat="1" ht="109.5" customHeight="1" x14ac:dyDescent="0.25">
      <c r="A9" s="695">
        <v>2</v>
      </c>
      <c r="B9" s="695">
        <v>6</v>
      </c>
      <c r="C9" s="695">
        <v>1</v>
      </c>
      <c r="D9" s="703">
        <v>13</v>
      </c>
      <c r="E9" s="701" t="s">
        <v>324</v>
      </c>
      <c r="F9" s="701" t="s">
        <v>325</v>
      </c>
      <c r="G9" s="703" t="s">
        <v>326</v>
      </c>
      <c r="H9" s="221" t="s">
        <v>327</v>
      </c>
      <c r="I9" s="425">
        <v>9</v>
      </c>
      <c r="J9" s="703" t="s">
        <v>328</v>
      </c>
      <c r="K9" s="705" t="s">
        <v>56</v>
      </c>
      <c r="L9" s="705" t="s">
        <v>39</v>
      </c>
      <c r="M9" s="707">
        <v>15000</v>
      </c>
      <c r="N9" s="705" t="s">
        <v>39</v>
      </c>
      <c r="O9" s="707">
        <v>15000</v>
      </c>
      <c r="P9" s="705" t="s">
        <v>39</v>
      </c>
      <c r="Q9" s="703" t="s">
        <v>320</v>
      </c>
      <c r="R9" s="703" t="s">
        <v>321</v>
      </c>
      <c r="S9" s="6"/>
    </row>
    <row r="10" spans="1:19" s="7" customFormat="1" ht="118.9" customHeight="1" x14ac:dyDescent="0.25">
      <c r="A10" s="696"/>
      <c r="B10" s="696"/>
      <c r="C10" s="696"/>
      <c r="D10" s="704"/>
      <c r="E10" s="702"/>
      <c r="F10" s="702"/>
      <c r="G10" s="704"/>
      <c r="H10" s="221" t="s">
        <v>329</v>
      </c>
      <c r="I10" s="425">
        <v>225</v>
      </c>
      <c r="J10" s="704"/>
      <c r="K10" s="706"/>
      <c r="L10" s="706"/>
      <c r="M10" s="708"/>
      <c r="N10" s="706"/>
      <c r="O10" s="708"/>
      <c r="P10" s="706"/>
      <c r="Q10" s="704"/>
      <c r="R10" s="704"/>
      <c r="S10" s="6"/>
    </row>
    <row r="11" spans="1:19" s="7" customFormat="1" ht="126" customHeight="1" x14ac:dyDescent="0.25">
      <c r="A11" s="703">
        <v>3</v>
      </c>
      <c r="B11" s="703">
        <v>6</v>
      </c>
      <c r="C11" s="703">
        <v>1</v>
      </c>
      <c r="D11" s="703">
        <v>6</v>
      </c>
      <c r="E11" s="703" t="s">
        <v>330</v>
      </c>
      <c r="F11" s="701" t="s">
        <v>2013</v>
      </c>
      <c r="G11" s="222" t="s">
        <v>76</v>
      </c>
      <c r="H11" s="222" t="s">
        <v>79</v>
      </c>
      <c r="I11" s="222">
        <v>1</v>
      </c>
      <c r="J11" s="703" t="s">
        <v>335</v>
      </c>
      <c r="K11" s="703" t="s">
        <v>34</v>
      </c>
      <c r="L11" s="703" t="s">
        <v>39</v>
      </c>
      <c r="M11" s="711">
        <v>127000</v>
      </c>
      <c r="N11" s="703" t="s">
        <v>39</v>
      </c>
      <c r="O11" s="711">
        <f>M11</f>
        <v>127000</v>
      </c>
      <c r="P11" s="703" t="s">
        <v>39</v>
      </c>
      <c r="Q11" s="703" t="s">
        <v>320</v>
      </c>
      <c r="R11" s="703" t="s">
        <v>321</v>
      </c>
      <c r="S11" s="6"/>
    </row>
    <row r="12" spans="1:19" s="7" customFormat="1" ht="69.75" customHeight="1" x14ac:dyDescent="0.25">
      <c r="A12" s="709"/>
      <c r="B12" s="709"/>
      <c r="C12" s="709"/>
      <c r="D12" s="709"/>
      <c r="E12" s="709"/>
      <c r="F12" s="710"/>
      <c r="G12" s="222" t="s">
        <v>331</v>
      </c>
      <c r="H12" s="222" t="s">
        <v>332</v>
      </c>
      <c r="I12" s="222">
        <v>2</v>
      </c>
      <c r="J12" s="709"/>
      <c r="K12" s="709"/>
      <c r="L12" s="709"/>
      <c r="M12" s="712"/>
      <c r="N12" s="709"/>
      <c r="O12" s="709"/>
      <c r="P12" s="709"/>
      <c r="Q12" s="709"/>
      <c r="R12" s="709"/>
      <c r="S12" s="6"/>
    </row>
    <row r="13" spans="1:19" s="7" customFormat="1" ht="142.5" customHeight="1" x14ac:dyDescent="0.25">
      <c r="A13" s="704"/>
      <c r="B13" s="704"/>
      <c r="C13" s="704"/>
      <c r="D13" s="704"/>
      <c r="E13" s="704"/>
      <c r="F13" s="702"/>
      <c r="G13" s="405" t="s">
        <v>334</v>
      </c>
      <c r="H13" s="222" t="s">
        <v>327</v>
      </c>
      <c r="I13" s="222">
        <v>1</v>
      </c>
      <c r="J13" s="704"/>
      <c r="K13" s="704"/>
      <c r="L13" s="704"/>
      <c r="M13" s="713"/>
      <c r="N13" s="704"/>
      <c r="O13" s="704"/>
      <c r="P13" s="704"/>
      <c r="Q13" s="704"/>
      <c r="R13" s="704"/>
      <c r="S13" s="6"/>
    </row>
    <row r="14" spans="1:19" s="141" customFormat="1" ht="96.75" customHeight="1" x14ac:dyDescent="0.2">
      <c r="A14" s="714">
        <v>4</v>
      </c>
      <c r="B14" s="714">
        <v>6</v>
      </c>
      <c r="C14" s="714">
        <v>1</v>
      </c>
      <c r="D14" s="714">
        <v>6</v>
      </c>
      <c r="E14" s="715" t="s">
        <v>336</v>
      </c>
      <c r="F14" s="701" t="s">
        <v>337</v>
      </c>
      <c r="G14" s="714" t="s">
        <v>338</v>
      </c>
      <c r="H14" s="404" t="s">
        <v>62</v>
      </c>
      <c r="I14" s="404">
        <v>1</v>
      </c>
      <c r="J14" s="703" t="s">
        <v>339</v>
      </c>
      <c r="K14" s="695" t="s">
        <v>34</v>
      </c>
      <c r="L14" s="695" t="s">
        <v>39</v>
      </c>
      <c r="M14" s="707">
        <v>30000</v>
      </c>
      <c r="N14" s="707" t="s">
        <v>39</v>
      </c>
      <c r="O14" s="707">
        <v>30000</v>
      </c>
      <c r="P14" s="707" t="s">
        <v>39</v>
      </c>
      <c r="Q14" s="703" t="s">
        <v>320</v>
      </c>
      <c r="R14" s="703" t="s">
        <v>321</v>
      </c>
    </row>
    <row r="15" spans="1:19" s="141" customFormat="1" ht="56.25" customHeight="1" x14ac:dyDescent="0.2">
      <c r="A15" s="714"/>
      <c r="B15" s="714"/>
      <c r="C15" s="714"/>
      <c r="D15" s="714"/>
      <c r="E15" s="716"/>
      <c r="F15" s="702"/>
      <c r="G15" s="714"/>
      <c r="H15" s="222" t="s">
        <v>63</v>
      </c>
      <c r="I15" s="404">
        <v>500</v>
      </c>
      <c r="J15" s="704"/>
      <c r="K15" s="696"/>
      <c r="L15" s="696"/>
      <c r="M15" s="708"/>
      <c r="N15" s="708"/>
      <c r="O15" s="708"/>
      <c r="P15" s="708"/>
      <c r="Q15" s="704"/>
      <c r="R15" s="704"/>
    </row>
    <row r="16" spans="1:19" s="223" customFormat="1" ht="247.5" customHeight="1" x14ac:dyDescent="0.25">
      <c r="A16" s="404">
        <v>5</v>
      </c>
      <c r="B16" s="404">
        <v>6</v>
      </c>
      <c r="C16" s="404">
        <v>1.3</v>
      </c>
      <c r="D16" s="404">
        <v>13</v>
      </c>
      <c r="E16" s="426" t="s">
        <v>635</v>
      </c>
      <c r="F16" s="427" t="s">
        <v>2011</v>
      </c>
      <c r="G16" s="404" t="s">
        <v>636</v>
      </c>
      <c r="H16" s="222" t="s">
        <v>637</v>
      </c>
      <c r="I16" s="404">
        <v>5</v>
      </c>
      <c r="J16" s="222" t="s">
        <v>638</v>
      </c>
      <c r="K16" s="404" t="s">
        <v>42</v>
      </c>
      <c r="L16" s="404" t="s">
        <v>39</v>
      </c>
      <c r="M16" s="428">
        <v>110000</v>
      </c>
      <c r="N16" s="429" t="s">
        <v>39</v>
      </c>
      <c r="O16" s="429">
        <v>110000</v>
      </c>
      <c r="P16" s="429" t="s">
        <v>39</v>
      </c>
      <c r="Q16" s="222" t="s">
        <v>320</v>
      </c>
      <c r="R16" s="222" t="s">
        <v>321</v>
      </c>
    </row>
    <row r="18" spans="13:15" x14ac:dyDescent="0.25">
      <c r="M18" s="419"/>
      <c r="N18" s="637" t="s">
        <v>36</v>
      </c>
      <c r="O18" s="637"/>
    </row>
    <row r="19" spans="13:15" x14ac:dyDescent="0.25">
      <c r="M19" s="420"/>
      <c r="N19" s="185" t="s">
        <v>37</v>
      </c>
      <c r="O19" s="216" t="s">
        <v>38</v>
      </c>
    </row>
    <row r="20" spans="13:15" x14ac:dyDescent="0.25">
      <c r="M20" s="420" t="s">
        <v>2002</v>
      </c>
      <c r="N20" s="205">
        <v>5</v>
      </c>
      <c r="O20" s="217">
        <f>O7+O9+O11+O14+O16</f>
        <v>306000</v>
      </c>
    </row>
  </sheetData>
  <mergeCells count="79">
    <mergeCell ref="Q14:Q15"/>
    <mergeCell ref="R14:R15"/>
    <mergeCell ref="M14:M15"/>
    <mergeCell ref="N14:N15"/>
    <mergeCell ref="O14:O15"/>
    <mergeCell ref="P14:P15"/>
    <mergeCell ref="N18:O18"/>
    <mergeCell ref="F14:F15"/>
    <mergeCell ref="G14:G15"/>
    <mergeCell ref="J14:J15"/>
    <mergeCell ref="K14:K15"/>
    <mergeCell ref="L14:L15"/>
    <mergeCell ref="A14:A15"/>
    <mergeCell ref="B14:B15"/>
    <mergeCell ref="C14:C15"/>
    <mergeCell ref="D14:D15"/>
    <mergeCell ref="E14:E15"/>
    <mergeCell ref="P11:P13"/>
    <mergeCell ref="F11:F13"/>
    <mergeCell ref="J11:J13"/>
    <mergeCell ref="K11:K13"/>
    <mergeCell ref="L11:L13"/>
    <mergeCell ref="M11:M13"/>
    <mergeCell ref="N11:N13"/>
    <mergeCell ref="O11:O13"/>
    <mergeCell ref="Q11:Q13"/>
    <mergeCell ref="R11:R13"/>
    <mergeCell ref="A9:A10"/>
    <mergeCell ref="B9:B10"/>
    <mergeCell ref="C9:C10"/>
    <mergeCell ref="D9:D10"/>
    <mergeCell ref="E9:E10"/>
    <mergeCell ref="F9:F10"/>
    <mergeCell ref="G9:G10"/>
    <mergeCell ref="J9:J10"/>
    <mergeCell ref="K9:K10"/>
    <mergeCell ref="L9:L10"/>
    <mergeCell ref="M9:M10"/>
    <mergeCell ref="N9:N10"/>
    <mergeCell ref="O9:O10"/>
    <mergeCell ref="P9:P10"/>
    <mergeCell ref="A11:A13"/>
    <mergeCell ref="B11:B13"/>
    <mergeCell ref="C11:C13"/>
    <mergeCell ref="D11:D13"/>
    <mergeCell ref="E11:E13"/>
    <mergeCell ref="Q9:Q10"/>
    <mergeCell ref="R9:R10"/>
    <mergeCell ref="F7:F8"/>
    <mergeCell ref="G7:G8"/>
    <mergeCell ref="J7:J8"/>
    <mergeCell ref="N7:N8"/>
    <mergeCell ref="O7:O8"/>
    <mergeCell ref="P7:P8"/>
    <mergeCell ref="Q7:Q8"/>
    <mergeCell ref="K7:K8"/>
    <mergeCell ref="L7:L8"/>
    <mergeCell ref="M7:M8"/>
    <mergeCell ref="R7:R8"/>
    <mergeCell ref="A7:A8"/>
    <mergeCell ref="B7:B8"/>
    <mergeCell ref="C7:C8"/>
    <mergeCell ref="D7:D8"/>
    <mergeCell ref="E7:E8"/>
    <mergeCell ref="J3:R3"/>
    <mergeCell ref="M4:N4"/>
    <mergeCell ref="O4:P4"/>
    <mergeCell ref="Q4:Q5"/>
    <mergeCell ref="R4:R5"/>
    <mergeCell ref="A4:A5"/>
    <mergeCell ref="B4:B5"/>
    <mergeCell ref="C4:C5"/>
    <mergeCell ref="D4:D5"/>
    <mergeCell ref="E4:E5"/>
    <mergeCell ref="F4:F5"/>
    <mergeCell ref="G4:G5"/>
    <mergeCell ref="H4:I4"/>
    <mergeCell ref="J4:J5"/>
    <mergeCell ref="K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(KSOW)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2020-08-10T07:26:12Z</cp:lastPrinted>
  <dcterms:created xsi:type="dcterms:W3CDTF">2020-01-15T10:30:37Z</dcterms:created>
  <dcterms:modified xsi:type="dcterms:W3CDTF">2020-10-02T09:04:34Z</dcterms:modified>
</cp:coreProperties>
</file>